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ua677\Box\Investor Relations - Restricted\Quarterly reporting\Q4 2022\Figures and tables\"/>
    </mc:Choice>
  </mc:AlternateContent>
  <xr:revisionPtr revIDLastSave="0" documentId="13_ncr:1_{5CAF674B-F229-42D1-B51D-C2DAAC5544D4}" xr6:coauthVersionLast="47" xr6:coauthVersionMax="47" xr10:uidLastSave="{00000000-0000-0000-0000-000000000000}"/>
  <bookViews>
    <workbookView xWindow="1035" yWindow="120" windowWidth="27120" windowHeight="20265" tabRatio="737" activeTab="6" xr2:uid="{BCC2C7F6-7AA3-4EA4-8EBE-EC82C2274ED5}"/>
  </bookViews>
  <sheets>
    <sheet name="Profit &amp; Loss" sheetId="34" r:id="rId1"/>
    <sheet name="Balance Sheet" sheetId="35" r:id="rId2"/>
    <sheet name="Cash Flow" sheetId="36" r:id="rId3"/>
    <sheet name="Segments 2020" sheetId="37" r:id="rId4"/>
    <sheet name="Segments 2021" sheetId="41" r:id="rId5"/>
    <sheet name="Segments 2022" sheetId="44" r:id="rId6"/>
    <sheet name="APM" sheetId="43" r:id="rId7"/>
    <sheet name="Contact info" sheetId="42"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p">#REF!</definedName>
    <definedName name="\X">'[1]ABC Prof&amp;Bal'!#REF!</definedName>
    <definedName name="____CLS1">#REF!</definedName>
    <definedName name="___CLS1">#REF!</definedName>
    <definedName name="___net1">#REF!</definedName>
    <definedName name="___oms1">#REF!</definedName>
    <definedName name="__CLS1">#REF!</definedName>
    <definedName name="__GBP1">'[2]Geoseg. English'!#REF!</definedName>
    <definedName name="__net1">#REF!</definedName>
    <definedName name="__oms1">#REF!</definedName>
    <definedName name="_33A0">+'[3]Profit-group'!A1048560+'[3]Profit-group'!A1048561+'[3]Profit-group'!A1048562+'[3]Profit-group'!A1048563-'[3]Profit-group'!A1048564-'[3]Profit-group'!A1048565-'[3]Profit-group'!A1048566-'[3]Profit-group'!A1048567+'[3]Profit-group'!A1048568-'[3]Profit-group'!A1048569+'[3]Profit-group'!A1048570+'[3]Profit-group'!A1048571-'[3]Profit-group'!A1048572+'[3]Profit-group'!A1048573</definedName>
    <definedName name="_CLS1">#REF!</definedName>
    <definedName name="_GBP1">'[2]Geoseg. English'!#REF!</definedName>
    <definedName name="_net1">#REF!</definedName>
    <definedName name="_NOK_for_A_Actual_ytd_All_Descendants_00" hidden="1">[4]pcQueryData!$A$3</definedName>
    <definedName name="_oms1">#REF!</definedName>
    <definedName name="_pcSlicerSheet_Slicer1" hidden="1">#REF!</definedName>
    <definedName name="_PS6">[5]Input!$C$19</definedName>
    <definedName name="_Sort" hidden="1">#REF!</definedName>
    <definedName name="Ansvarsenhet">#REF!</definedName>
    <definedName name="Ansvarsenhet_2">#REF!</definedName>
    <definedName name="Ansvarsenhet_3">#REF!</definedName>
    <definedName name="Ansvarsenhet_klasse">#REF!</definedName>
    <definedName name="Ansvarsenhet_klasse2">#REF!</definedName>
    <definedName name="Ansvarsenhet_klasse3">#REF!</definedName>
    <definedName name="Ansvarsenhet2">#REF!</definedName>
    <definedName name="Ant_perioder">#REF!</definedName>
    <definedName name="ARET">#REF!</definedName>
    <definedName name="AS2DocOpenMode" hidden="1">"AS2DocumentEdit"</definedName>
    <definedName name="AS2HasNoAutoHeaderFooter" hidden="1">" "</definedName>
    <definedName name="ass"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ay_eur_sn">#REF!</definedName>
    <definedName name="bnr">[6]Oppsett!$C$7</definedName>
    <definedName name="bruttoinvesteringer">[7]Sortering!$B$401:$AA$459</definedName>
    <definedName name="BU">'[8]BUSINESS UNIT FORECAST'!$G$2</definedName>
    <definedName name="Bud_ver">#REF!</definedName>
    <definedName name="Bud_ver2">#REF!</definedName>
    <definedName name="Bud_ver3">#REF!</definedName>
    <definedName name="cc"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ccc"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ChartingArea">'[9]PL8-Revenue Bridge'!$A$6:$A$13,'[9]PL8-Revenue Bridge'!$F$6:$L$13</definedName>
    <definedName name="co"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data">[10]Datainn!$A$9:$T$79</definedName>
    <definedName name="Data_type1">#REF!</definedName>
    <definedName name="denne_mnd">[11]setup!$B$5</definedName>
    <definedName name="dfgdfgdt"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dfgdfgdtt"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dri">#REF!</definedName>
    <definedName name="drift">#REF!</definedName>
    <definedName name="drift1">#REF!</definedName>
    <definedName name="driftsresultat">[7]Sortering!$B$101:$AA$159</definedName>
    <definedName name="eli" hidden="1">{#N/A,#N/A,TRUE,"forside";#N/A,#N/A,TRUE,"Res_AOGT";#N/A,#N/A,TRUE,"Bal_AOGT";#N/A,#N/A,TRUE,"Kont_AOGT";#N/A,#N/A,TRUE,"Note 1-5";#N/A,#N/A,TRUE,"Note 6-9";#N/A,#N/A,TRUE,"Bal_note10-14";#N/A,#N/A,TRUE,"Note 15-16";#N/A,#N/A,TRUE,"Note 17-19";#N/A,#N/A,TRUE,"Note 19 forts.";#N/A,#N/A,TRUE,"Note 20-23";#N/A,#N/A,TRUE,"Nøkkeltall"}</definedName>
    <definedName name="ell" hidden="1">{#N/A,#N/A,TRUE,"forside";#N/A,#N/A,TRUE,"Res_AOGT";#N/A,#N/A,TRUE,"Bal_AOGT";#N/A,#N/A,TRUE,"Kont_AOGT";#N/A,#N/A,TRUE,"Note 1-5";#N/A,#N/A,TRUE,"Note 6-9";#N/A,#N/A,TRUE,"Bal_note10-14";#N/A,#N/A,TRUE,"Note 15-16";#N/A,#N/A,TRUE,"Note 17-19";#N/A,#N/A,TRUE,"Note 19 forts.";#N/A,#N/A,TRUE,"Note 20-23";#N/A,#N/A,TRUE,"Nøkkeltall"}</definedName>
    <definedName name="EUR">'[12]P&amp;L Output'!$AA$24</definedName>
    <definedName name="Euro">#REF!</definedName>
    <definedName name="EURO1">'[2]Geoseg. English'!#REF!</definedName>
    <definedName name="ExactAddinReports" hidden="1">1</definedName>
    <definedName name="f" hidden="1">{#N/A,#N/A,FALSE,"forside";#N/A,#N/A,FALSE,"ResRegn.A-kons.";#N/A,#N/A,FALSE,"Bal3112.A-kons.";#N/A,#N/A,FALSE,"Kont.a.A-kons.";#N/A,#N/A,FALSE,"Note 4-10";#N/A,#N/A,FALSE,"Noter Balanse.A-kons.";#N/A,#N/A,FALSE,"Note 17-18.A-kons. ";#N/A,#N/A,FALSE,"Note 20-22.A-kons.";#N/A,#N/A,FALSE,"Note 23 A-kons.";#N/A,#N/A,FALSE,"Note 24-31.A-kons.";#N/A,#N/A,FALSE,"Nøkkeltall"}</definedName>
    <definedName name="fgsg" hidden="1">{#N/A,#N/A,FALSE,"Res_Albatross";#N/A,#N/A,FALSE,"Bal_Albatross";#N/A,#N/A,FALSE,"Kont_Albatross";#N/A,#N/A,FALSE,"Note 1-5";#N/A,#N/A,FALSE,"Note 6-9";#N/A,#N/A,FALSE,"Bal_note10-14";#N/A,#N/A,FALSE,"Note 15-16";#N/A,#N/A,FALSE,"Note 17-19";#N/A,#N/A,FALSE,"Note 20-23";#N/A,#N/A,FALSE,"Nøkkeltall"}</definedName>
    <definedName name="forcast">[13]Datainnforcast!$A$10:$K$77</definedName>
    <definedName name="Fra_per">[14]Oppsett!$C$4</definedName>
    <definedName name="Fra_per2">#REF!</definedName>
    <definedName name="Fra_per4">#REF!</definedName>
    <definedName name="Fra_periode">[15]Oppsett!$B$11</definedName>
    <definedName name="fyCoverDate">#REF!</definedName>
    <definedName name="g" hidden="1">{#N/A,#N/A,FALSE,"Res.regn.Aker a.s";#N/A,#N/A,FALSE,"Balanse3112.Aker a.s";#N/A,#N/A,FALSE,"Kont.anal.Aker a.s ";#N/A,#N/A,FALSE,"Noter 1-2.Aker a.s";#N/A,#N/A,FALSE,"Noter 3-7.Aker a.s";#N/A,#N/A,FALSE,"Rev.beretning 95"}</definedName>
    <definedName name="Header1">IF(COUNTA(#REF!)=0,0,INDEX(#REF!,MATCH(ROW(#REF!),#REF!,TRUE)))+1</definedName>
    <definedName name="Header11" hidden="1">IF(COUNTA([16]Template!$A$8:$A1048576)=0,0,INDEX([16]Template!$A$8:$A1048576,MATCH(ROW([16]Template!$A1048576),[16]Template!$A$8:$A1048576,TRUE)))+1</definedName>
    <definedName name="Header111">IF(COUNTA('[17]320 Antarctic Sea'!$A$8:$A1048576)=0,0,INDEX('[17]320 Antarctic Sea'!$A$8:$A1048576,MATCH(ROW('[17]320 Antarctic Sea'!$A1048576),'[17]320 Antarctic Sea'!$A$8:$A1048576,TRUE)))+1</definedName>
    <definedName name="Header1111">IF(COUNTA('[8]320 Antarctic Sea'!$A$8:$A1048576)=0,0,INDEX('[8]320 Antarctic Sea'!$A$8:$A1048576,MATCH(ROW('[8]320 Antarctic Sea'!$A1048576),'[8]320 Antarctic Sea'!$A$8:$A1048576,TRUE)))+1</definedName>
    <definedName name="Header2">[0]!Header1-1 &amp; "." &amp; MAX(1,COUNTA(INDEX(#REF!,MATCH([0]!Header1-1,#REF!,FALSE)):#REF!))</definedName>
    <definedName name="Header22" hidden="1">#N/A</definedName>
    <definedName name="Header2222">#N/A</definedName>
    <definedName name="Header24" hidden="1">#N/A</definedName>
    <definedName name="Header33">#N/A</definedName>
    <definedName name="hsrh"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41815.499224537</definedName>
    <definedName name="IQ_NTM" hidden="1">6000</definedName>
    <definedName name="IQ_OPENED55" hidden="1">1</definedName>
    <definedName name="IQ_QTD" hidden="1">750000</definedName>
    <definedName name="IQ_TODAY" hidden="1">0</definedName>
    <definedName name="IQ_WEEK" hidden="1">50000</definedName>
    <definedName name="IQ_YTD" hidden="1">3000</definedName>
    <definedName name="IQ_YTDMONTH" hidden="1">130000</definedName>
    <definedName name="IQRB6" hidden="1">"$B$7:$B$3133"</definedName>
    <definedName name="kdjhd" hidden="1">#REF!</definedName>
    <definedName name="kk" hidden="1">{#N/A,#N/A,TRUE,"forside";#N/A,#N/A,TRUE,"Res_AOGT";#N/A,#N/A,TRUE,"Bal_AOGT";#N/A,#N/A,TRUE,"Kont_AOGT";#N/A,#N/A,TRUE,"Note 1-5";#N/A,#N/A,TRUE,"Note 6-9";#N/A,#N/A,TRUE,"Bal_note10-14";#N/A,#N/A,TRUE,"Note 15-16";#N/A,#N/A,TRUE,"Note 17-19";#N/A,#N/A,TRUE,"Note 19 forts.";#N/A,#N/A,TRUE,"Note 20-23";#N/A,#N/A,TRUE,"Nøkkeltall"}</definedName>
    <definedName name="kn"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likviditetsreserve">[7]Sortering!$B$501:$AA$559</definedName>
    <definedName name="list_PeriodStarts">[18]Controls!$I$5:$AL$5</definedName>
    <definedName name="list_Sensitivities">[18]Controls!#REF!</definedName>
    <definedName name="list_sheets">[18]Controls!$D$122:$D$142</definedName>
    <definedName name="list_YesNo">[18]Controls!$D$146:$D$147</definedName>
    <definedName name="Måned">#REF!</definedName>
    <definedName name="MasterCheck">[18]Checks!$G$17</definedName>
    <definedName name="MIL">[19]Cover!$J$8</definedName>
    <definedName name="ModelStartPeriod">[18]Controls!$G$22</definedName>
    <definedName name="month">#REF!</definedName>
    <definedName name="Morselskap">#REF!</definedName>
    <definedName name="mth"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net">#REF!</definedName>
    <definedName name="nettoresultat">[7]Sortering!$B$201:$AA$259</definedName>
    <definedName name="nok">#REF!</definedName>
    <definedName name="non"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nots1">#REF!</definedName>
    <definedName name="nots10">#REF!</definedName>
    <definedName name="nots15">#REF!</definedName>
    <definedName name="nots16">#REF!</definedName>
    <definedName name="nots19">#REF!</definedName>
    <definedName name="nots2">#REF!</definedName>
    <definedName name="nots3">#REF!</definedName>
    <definedName name="nots4">#REF!</definedName>
    <definedName name="nots5">#REF!</definedName>
    <definedName name="nots6">#REF!</definedName>
    <definedName name="nots7">#REF!</definedName>
    <definedName name="nots8">#REF!</definedName>
    <definedName name="nots9">#REF!</definedName>
    <definedName name="NULL">'[1]ABC Prof&amp;Bal'!#REF!</definedName>
    <definedName name="nw000000">#REF!</definedName>
    <definedName name="oldCoverDate">[20]Sheet01S!$B$1</definedName>
    <definedName name="oms">#REF!</definedName>
    <definedName name="omsetning">[7]Sortering!$B$3:$AA$61</definedName>
    <definedName name="Oppfrisk">'[21]Antarctic SA'!$B$14</definedName>
    <definedName name="ordNet">[7]Sortering!$B$301:$AA$357</definedName>
    <definedName name="period">#REF!</definedName>
    <definedName name="Periode">#REF!</definedName>
    <definedName name="Periode1">#REF!</definedName>
    <definedName name="Print_Area_MI">'[1]ABC Prof&amp;Bal'!#REF!</definedName>
    <definedName name="qq">#REF!</definedName>
    <definedName name="ResKons.95">#REF!</definedName>
    <definedName name="Revnue">#N/A</definedName>
    <definedName name="rng_11">[8]ACTUALS!$CB$83:$CJ$150</definedName>
    <definedName name="rng_11x">[8]ACTUALS!$CB$83:$CJ$83</definedName>
    <definedName name="rng_11y">[8]ACTUALS!$CB$83:$CB$150</definedName>
    <definedName name="rng_12">[8]ACTUALS!$CL$83:$CT$150</definedName>
    <definedName name="rng_12x">[8]ACTUALS!$CL$83:$CT$83</definedName>
    <definedName name="rng_12y">[8]ACTUALS!$CL$83:$CL$150</definedName>
    <definedName name="rng_2">[8]ACTUALS!$D$83:$AB$150</definedName>
    <definedName name="rng_2x">[8]ACTUALS!$D$83:$AB$83</definedName>
    <definedName name="rng_2y">[8]ACTUALS!$D$83:$D$150</definedName>
    <definedName name="rng_3">[8]ACTUALS!$AD$83:$AL$150</definedName>
    <definedName name="rng_3x">[8]ACTUALS!$AD$83:$AL$83</definedName>
    <definedName name="rng_3y">[8]ACTUALS!$AD$83:$AD$150</definedName>
    <definedName name="rng_5">[8]ACTUALS!$AN$83:$AV$150</definedName>
    <definedName name="rng_5x">[8]ACTUALS!$AN$83:$AV$83</definedName>
    <definedName name="rng_5y">[8]ACTUALS!$AN$83:$AN$150</definedName>
    <definedName name="rng_6">[8]ACTUALS!$AX$83:$BF$150</definedName>
    <definedName name="rng_6x">[8]ACTUALS!$AX$83:$BF$83</definedName>
    <definedName name="rng_6y">[8]ACTUALS!$AX$83:$AX$150</definedName>
    <definedName name="rng_8">[8]ACTUALS!$BH$83:$BP$150</definedName>
    <definedName name="rng_8x">[8]ACTUALS!$BH$83:$BP$83</definedName>
    <definedName name="rng_8y">[8]ACTUALS!$BH$83:$BH$150</definedName>
    <definedName name="rng_9">[8]ACTUALS!$BR$83:$BZ$150</definedName>
    <definedName name="rng_9x">[8]ACTUALS!$BR$83:$BZ$83</definedName>
    <definedName name="rng_9y">[8]ACTUALS!$BR$83:$BR$150</definedName>
    <definedName name="rng_budget">[8]ACTUALS!$DF$83:$DN$150</definedName>
    <definedName name="rng_budgetx">[8]ACTUALS!$DF$83:$DN$83</definedName>
    <definedName name="rng_budgety">[8]ACTUALS!$DF$83:$DF$150</definedName>
    <definedName name="rng_fc">[8]ACTUALS!$CV$83:$DD$150</definedName>
    <definedName name="rng_fcx">[8]ACTUALS!$CV$83:$DD$83</definedName>
    <definedName name="rng_fcy">[8]ACTUALS!$CV$83:$CV$150</definedName>
    <definedName name="rshehs" hidden="1">{#N/A,#N/A,FALSE,"Res.regn.Aker a.s";#N/A,#N/A,FALSE,"Balanse3112.Aker a.s";#N/A,#N/A,FALSE,"Kont.anal.Aker a.s ";#N/A,#N/A,FALSE,"Noter 1-2.Aker a.s";#N/A,#N/A,FALSE,"Noter 3-7.Aker a.s";#N/A,#N/A,FALSE,"Rev.beretning 95"}</definedName>
    <definedName name="s" hidden="1">{#N/A,#N/A,FALSE,"ResRegn.A-kons.";#N/A,#N/A,FALSE,"Bal3112.A-kons.";#N/A,#N/A,FALSE,"Kont.a.A-kons.";#N/A,#N/A,FALSE,"Noter res.regn.A-kons.";#N/A,#N/A,FALSE,"Del av Note 9";#N/A,#N/A,FALSE,"Noter Balanse.A-kons.";#N/A,#N/A,FALSE,"Note 18-19.A-kons.";#N/A,#N/A,FALSE,"Note 20-1.A-kons.";#N/A,#N/A,FALSE,"Note 20-2.A-kons.";#N/A,#N/A,FALSE,"Note 21-22-23.A-kons.";#N/A,#N/A,FALSE,"Note 23-24.A-kons.";#N/A,#N/A,FALSE,"Note 25-26-27.A-kons.";#N/A,#N/A,FALSE,"Note 28-29.A-kons.";#N/A,#N/A,FALSE,"Note 30-31-32.A-kons.";#N/A,#N/A,FALSE,"Note 33-34.A-kons."}</definedName>
    <definedName name="sap"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sdf" hidden="1">{#N/A,#N/A,FALSE,"REGNSKAPSUTDRAG DIVISJON";#N/A,#N/A,FALSE,"Nøkkeltall"}</definedName>
    <definedName name="sek">#REF!</definedName>
    <definedName name="Selskap">#REF!</definedName>
    <definedName name="Selskap2">#REF!</definedName>
    <definedName name="Selskap3">#REF!</definedName>
    <definedName name="Selskap4">#REF!</definedName>
    <definedName name="Selskap5">#REF!</definedName>
    <definedName name="Selskapskoder">#REF!</definedName>
    <definedName name="Selskapsnavn">#REF!</definedName>
    <definedName name="sfgs" hidden="1">{#N/A,#N/A,TRUE,"forside";#N/A,#N/A,TRUE,"Res_AOGT";#N/A,#N/A,TRUE,"Bal_AOGT";#N/A,#N/A,TRUE,"Kont_AOGT";#N/A,#N/A,TRUE,"Note 1-5";#N/A,#N/A,TRUE,"Note 6-9";#N/A,#N/A,TRUE,"Bal_note10-14";#N/A,#N/A,TRUE,"Note 15-16";#N/A,#N/A,TRUE,"Note 17-19";#N/A,#N/A,TRUE,"Note 19 forts.";#N/A,#N/A,TRUE,"Note 20-23";#N/A,#N/A,TRUE,"Nøkkeltall"}</definedName>
    <definedName name="sgf" hidden="1">{#N/A,#N/A,FALSE,"forside";#N/A,#N/A,FALSE,"ResRegn.A-kons.";#N/A,#N/A,FALSE,"Bal3112.A-kons.";#N/A,#N/A,FALSE,"Kont.a.A-kons.";#N/A,#N/A,FALSE,"Note 4-10";#N/A,#N/A,FALSE,"Noter Balanse.A-kons.";#N/A,#N/A,FALSE,"Note 17-18.A-kons. ";#N/A,#N/A,FALSE,"Note 20-22.A-kons.";#N/A,#N/A,FALSE,"Note 23 A-kons.";#N/A,#N/A,FALSE,"Note 24-31.A-kons.";#N/A,#N/A,FALSE,"Nøkkeltall"}</definedName>
    <definedName name="sgfg" hidden="1">{"side1",#N/A,FALSE,"ResRegn.A-kons.";"Side2",#N/A,FALSE,"Bal3112.A-kons."}</definedName>
    <definedName name="shrther" hidden="1">{"test",#N/A,FALSE,"ResRegn.A-kons.";"test",#N/A,FALSE,"Note11-12";"test1",#N/A,FALSE,"Note11-12"}</definedName>
    <definedName name="SIDE_1">#REF!</definedName>
    <definedName name="SIDE_2">#REF!</definedName>
    <definedName name="SIDE_3">#REF!</definedName>
    <definedName name="SIDE_4">#REF!</definedName>
    <definedName name="side1">#REF!</definedName>
    <definedName name="srehw" hidden="1">{#N/A,#N/A,FALSE,"REGNSKAPSUTDRAG DIVISJON";#N/A,#N/A,FALSE,"Nøkkeltall"}</definedName>
    <definedName name="ss"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Struktur">#REF!</definedName>
    <definedName name="Tall_tusen_tekst">#REF!</definedName>
    <definedName name="TBEL">'[1]ABC Prof&amp;Bal'!#REF!</definedName>
    <definedName name="tert">#REF!</definedName>
    <definedName name="tert1">#REF!</definedName>
    <definedName name="tert2">#REF!</definedName>
    <definedName name="terte">#REF!</definedName>
    <definedName name="TEST">#REF!</definedName>
    <definedName name="testa"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TGMBH">'[1]ABC Prof&amp;Bal'!#REF!</definedName>
    <definedName name="Til_Per">[14]Oppsett!$C$5</definedName>
    <definedName name="Til_per2">#REF!</definedName>
    <definedName name="Til_per4">#REF!</definedName>
    <definedName name="Til_periode">[22]Oppsett!$B$12</definedName>
    <definedName name="TINT">'[1]ABC Prof&amp;Bal'!#REF!</definedName>
    <definedName name="Tolerance">[18]Checks!$G$12</definedName>
    <definedName name="TSBV">'[1]ABC Prof&amp;Bal'!#REF!</definedName>
    <definedName name="Tusen_En">#REF!</definedName>
    <definedName name="Tusentekst">[23]Balanserapport!$F$5</definedName>
    <definedName name="USD">'[24]P&amp;L Output'!$AA$22</definedName>
    <definedName name="USD_1">'[12]P&amp;L Output'!$O$23</definedName>
    <definedName name="usd_10">'[12]P&amp;L Output'!$X$23</definedName>
    <definedName name="usd_11">'[12]P&amp;L Output'!$Y$23</definedName>
    <definedName name="usd_12">'[12]P&amp;L Output'!$Z$23</definedName>
    <definedName name="usd_2">'[12]P&amp;L Output'!$P$23</definedName>
    <definedName name="usd_3">'[12]P&amp;L Output'!$Q$23</definedName>
    <definedName name="usd_4">'[12]P&amp;L Output'!$R$23</definedName>
    <definedName name="usd_5">'[12]P&amp;L Output'!$S$23</definedName>
    <definedName name="usd_6">'[12]P&amp;L Output'!$T$23</definedName>
    <definedName name="USD_7">'[12]P&amp;L Output'!$U$23</definedName>
    <definedName name="usd_8">'[12]P&amp;L Output'!$V$23</definedName>
    <definedName name="usd_9">'[12]P&amp;L Output'!$W$23</definedName>
    <definedName name="VALRES">#REF!</definedName>
    <definedName name="Valuta">#REF!</definedName>
    <definedName name="Valuta1">#REF!</definedName>
    <definedName name="Valutakurseuro">'[25]Sales forcaste'!$D$47</definedName>
    <definedName name="vba_adj_19">[26]Controls!$Q$118</definedName>
    <definedName name="vba_adjustment">[17]Controls!$M$97</definedName>
    <definedName name="vba_adjustment2">[26]Controls!$L$118</definedName>
    <definedName name="vba_aqua_high1">#REF!</definedName>
    <definedName name="vba_aqua_high2">#REF!</definedName>
    <definedName name="vba_aqua_low1">#REF!</definedName>
    <definedName name="vba_aqua_low2">#REF!</definedName>
    <definedName name="vba_aqua_org1">#REF!</definedName>
    <definedName name="vba_aqua_org2">#REF!</definedName>
    <definedName name="vba_bulk_high">#REF!</definedName>
    <definedName name="vba_bulk_low">#REF!</definedName>
    <definedName name="vba_bulk_org1">#REF!</definedName>
    <definedName name="vba_bulkvol_high">#REF!</definedName>
    <definedName name="vba_bulkvol_low">#REF!</definedName>
    <definedName name="vba_bulkvol_org1">#REF!</definedName>
    <definedName name="vba_catch_high1">#REF!</definedName>
    <definedName name="vba_catch_high2">#REF!</definedName>
    <definedName name="vba_catch_low1">#REF!</definedName>
    <definedName name="vba_catch_low2">#REF!</definedName>
    <definedName name="vba_CF">#REF!</definedName>
    <definedName name="vba_CF_aqua1">#REF!</definedName>
    <definedName name="vba_CF_aqua2">#REF!</definedName>
    <definedName name="vba_CF_bulk1">#REF!</definedName>
    <definedName name="vba_CF_bulk2">#REF!</definedName>
    <definedName name="vba_CF_bulkvol1">#REF!</definedName>
    <definedName name="vba_CF_bulkvol2">#REF!</definedName>
    <definedName name="vba_CF_catch1">#REF!</definedName>
    <definedName name="vba_CF_catch2">#REF!</definedName>
    <definedName name="vba_CF_fuel1">#REF!</definedName>
    <definedName name="vba_CF_fuel2">#REF!</definedName>
    <definedName name="vba_CF_USDNOK1">#REF!</definedName>
    <definedName name="vba_CF_USDNOK2">#REF!</definedName>
    <definedName name="vba_EBITDA">#REF!</definedName>
    <definedName name="vba_EBITDA_aqua1">#REF!</definedName>
    <definedName name="vba_EBITDA_aqua2">#REF!</definedName>
    <definedName name="vba_EBITDA_bulk1">#REF!</definedName>
    <definedName name="vba_EBITDA_bulk2">#REF!</definedName>
    <definedName name="vba_EBITDA_bulkvol1">#REF!</definedName>
    <definedName name="vba_EBITDA_bulkvol2">#REF!</definedName>
    <definedName name="vba_EBITDA_catch1">#REF!</definedName>
    <definedName name="vba_EBITDA_catch2">#REF!</definedName>
    <definedName name="vba_EBITDA_fuel1">#REF!</definedName>
    <definedName name="vba_EBITDA_fuel2">#REF!</definedName>
    <definedName name="vba_EBITDA_NOKUSD1">#REF!</definedName>
    <definedName name="vba_EBITDA_NOKUSD2">#REF!</definedName>
    <definedName name="vba_fuel_high1">#REF!</definedName>
    <definedName name="vba_fuel_high2">#REF!</definedName>
    <definedName name="vba_fuel_low1">#REF!</definedName>
    <definedName name="vba_fuel_low2">#REF!</definedName>
    <definedName name="vba_KPI_high">#REF!</definedName>
    <definedName name="vba_KPI_low">#REF!</definedName>
    <definedName name="vba_NOKUSD">[18]Controls!$F$41</definedName>
    <definedName name="vba_NOKUSD_high">#REF!</definedName>
    <definedName name="vba_NOKUSD_low">#REF!</definedName>
    <definedName name="vba_NRV_target">[26]Controls!$M$123</definedName>
    <definedName name="vba_save_area1">#REF!</definedName>
    <definedName name="vba_save1">#REF!</definedName>
    <definedName name="vba_save2">#REF!</definedName>
    <definedName name="vba_save3">#REF!</definedName>
    <definedName name="vba_save4">#REF!</definedName>
    <definedName name="vba_savecell1">#REF!</definedName>
    <definedName name="vba_total_catch">#REF!</definedName>
    <definedName name="vba_total_catch1">#REF!</definedName>
    <definedName name="vba_total_catch2">#REF!</definedName>
    <definedName name="vba_VersionControl">#REF!</definedName>
    <definedName name="vba_VersionDescription">#REF!</definedName>
    <definedName name="wnin" hidden="1">{#N/A,#N/A,FALSE,"REGNSKAPSUTDRAG DIVISJON";#N/A,#N/A,FALSE,"Nøkkeltall"}</definedName>
    <definedName name="wrn" hidden="1">{"test",#N/A,FALSE,"ResRegn.A-kons.";"test",#N/A,FALSE,"Note11-12";"test1",#N/A,FALSE,"Note11-12"}</definedName>
    <definedName name="wrn.Aging._.and._.Trend._.Analysis." hidden="1">{#N/A,#N/A,FALSE,"Aging Summary";#N/A,#N/A,FALSE,"Ratio Analysis";#N/A,#N/A,FALSE,"Test 120 Day Accts";#N/A,#N/A,FALSE,"Tickmarks"}</definedName>
    <definedName name="wrn.akerr"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wrn.AkerRGI96."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wrn.AkerRGI98" hidden="1">{#N/A,#N/A,FALSE,"ResRegn.A-kons.";#N/A,#N/A,FALSE,"Bal3112.A-kons.";#N/A,#N/A,FALSE,"Kont.a.A-kons.";#N/A,#N/A,FALSE,"Note 1-3";#N/A,#N/A,FALSE,"Note 4-10";#N/A,#N/A,FALSE,"Note11-12";#N/A,#N/A,FALSE,"Noter Balanse.A-kons.";#N/A,#N/A,FALSE,"Note 17-18.A-kons. ";#N/A,#N/A,FALSE,"Note 19 A-kons.";#N/A,#N/A,FALSE,"Note 20-22.A-kons.";#N/A,#N/A,FALSE,"Note 23 A-kons.";#N/A,#N/A,FALSE,"Note 24-31.A-kons.";#N/A,#N/A,FALSE,"Note 32-34 A-kons.";#N/A,#N/A,FALSE,"Note 35-36.A-kons.";#N/A,#N/A,FALSE,"Nøkkeltall"}</definedName>
    <definedName name="wrn.ALLE._.ÅRSKJEMAER."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wrn.ANNUAL._.ACCOUNTS._.FORM." hidden="1">{#N/A,#N/A,FALSE,"FORM 6.1 ";#N/A,#N/A,FALSE,"FORM 6.2";#N/A,#N/A,FALSE,"FORM 6.3";#N/A,#N/A,FALSE,"FORM 6.4";#N/A,#N/A,FALSE,"FORM 6.5";#N/A,#N/A,FALSE,"FORM 6.6 ";#N/A,#N/A,FALSE,"FORM 6.7 ";#N/A,#N/A,FALSE,"FORM 6.8 ";#N/A,#N/A,FALSE,"FORM 6.9";#N/A,#N/A,FALSE,"FORM 6.10 ";#N/A,#N/A,FALSE,"FORM 6.11 ";#N/A,#N/A,FALSE,"FORM 6.12 ";#N/A,#N/A,FALSE,"FORM 6.13 ";#N/A,#N/A,FALSE,"FORM 6.14";#N/A,#N/A,FALSE,"FORM 6.15 ";#N/A,#N/A,FALSE,"FORM 6.16 ";#N/A,#N/A,FALSE,"FORM 6.17 ";#N/A,#N/A,FALSE,"FORM 6.18 ";#N/A,#N/A,FALSE,"FORM 6.19 ";#N/A,#N/A,FALSE,"FORM 6.20 ";#N/A,#N/A,FALSE,"FORM 6.21";#N/A,#N/A,FALSE,"FORM 6.22 ";#N/A,#N/A,FALSE,"FORM 6.23 ";#N/A,#N/A,FALSE,"FORM 6.24 ";#N/A,#N/A,FALSE,"FORM 6.25";#N/A,#N/A,FALSE,"FORM 6.26 ";#N/A,#N/A,FALSE,"FORM 6.27";#N/A,#N/A,FALSE,"FORM 6.28 ";#N/A,#N/A,FALSE,"FORM 6.29";#N/A,#N/A,FALSE,"FORM 6.30";#N/A,#N/A,FALSE,"FORM 6.31"}</definedName>
    <definedName name="wrn.aogt." hidden="1">{#N/A,#N/A,FALSE,"Res_Albatross";#N/A,#N/A,FALSE,"Bal_Albatross";#N/A,#N/A,FALSE,"Kont_Albatross";#N/A,#N/A,FALSE,"Note 1-5";#N/A,#N/A,FALSE,"Note 6-9";#N/A,#N/A,FALSE,"Bal_note10-14";#N/A,#N/A,FALSE,"Note 15-16";#N/A,#N/A,FALSE,"Note 17-19";#N/A,#N/A,FALSE,"Note 20-23";#N/A,#N/A,FALSE,"Nøkkeltall"}</definedName>
    <definedName name="wrn.dd" hidden="1">{#N/A,#N/A,FALSE,"REGNSKAPSUTDRAG DIVISJON";#N/A,#N/A,FALSE,"Nøkkeltall"}</definedName>
    <definedName name="wrn.ddd" hidden="1">{#N/A,#N/A,TRUE,"forside";#N/A,#N/A,TRUE,"Res_AOGT";#N/A,#N/A,TRUE,"Bal_AOGT";#N/A,#N/A,TRUE,"Kont_AOGT";#N/A,#N/A,TRUE,"Note 1-5";#N/A,#N/A,TRUE,"Note 6-9";#N/A,#N/A,TRUE,"Bal_note10-14";#N/A,#N/A,TRUE,"Note 15-16";#N/A,#N/A,TRUE,"Note 17-19";#N/A,#N/A,TRUE,"Note 19 forts.";#N/A,#N/A,TRUE,"Note 20-23";#N/A,#N/A,TRUE,"Nøkkeltall"}</definedName>
    <definedName name="wrn.e" hidden="1">{"test",#N/A,FALSE,"ResRegn.A-kons.";"test",#N/A,FALSE,"Note11-12";"test1",#N/A,FALSE,"Note11-12"}</definedName>
    <definedName name="wrn.EKSKL.._.PM._.FORM." hidden="1">{#N/A,#N/A,TRUE,"Skjema 6.18 ";#N/A,#N/A,TRUE,"Skjema 6.19 ";#N/A,#N/A,TRUE,"Skjema 6.20 ";#N/A,#N/A,TRUE,"Skjema 6.21";#N/A,#N/A,TRUE,"Skjema 6.22 ";#N/A,#N/A,TRUE,"Skjema 6.23 ";#N/A,#N/A,TRUE,"Skjema 6.24 ";#N/A,#N/A,TRUE,"Skjema 6.25";#N/A,#N/A,TRUE,"Skjema 6.26 ";#N/A,#N/A,TRUE,"Skjema 6.27";#N/A,#N/A,TRUE,"Skjema 6.28 ";#N/A,#N/A,TRUE,"Skjema 6.29";#N/A,#N/A,TRUE,"Skjema 6.30"}</definedName>
    <definedName name="wrn.EKSKL.._.PM._.SKJEMAER." hidden="1">{#N/A,#N/A,TRUE,"Skjema 6.5";#N/A,#N/A,TRUE,"Skjema 6.18 ";#N/A,#N/A,TRUE,"Skjema 6.19 ";#N/A,#N/A,TRUE,"Skjema 6.20 ";#N/A,#N/A,TRUE,"Skjema 6.21";#N/A,#N/A,TRUE,"Skjema 6.22 ";#N/A,#N/A,TRUE,"Skjema 6.23 ";#N/A,#N/A,TRUE,"Skjema 6.24 ";#N/A,#N/A,TRUE,"Skjema 6.25";#N/A,#N/A,TRUE,"Skjema 6.26 ";#N/A,#N/A,TRUE,"Skjema 6.27";#N/A,#N/A,TRUE,"Skjema 6.28 ";#N/A,#N/A,TRUE,"Skjema 6.29";#N/A,#N/A,TRUE,"Skjema 6.30";#N/A,#N/A,TRUE,"Skjema 6.31b"}</definedName>
    <definedName name="wrn.fff" hidden="1">{#N/A,#N/A,FALSE,"Res.regn.Aker a.s";#N/A,#N/A,FALSE,"Balanse3112.Aker a.s";#N/A,#N/A,FALSE,"Kont.anal.Aker a.s ";#N/A,#N/A,FALSE,"Noter 1-2.Aker a.s";#N/A,#N/A,FALSE,"Noter 3-7.Aker a.s";#N/A,#N/A,FALSE,"Rev.beretning 95"}</definedName>
    <definedName name="wrn.ffg" hidden="1">{#N/A,#N/A,FALSE,"REGNSKAPSUTDRAG DIVISJON";#N/A,#N/A,FALSE,"Nøkkeltall"}</definedName>
    <definedName name="wrn.gleachår." hidden="1">{#N/A,#N/A,TRUE,"forside";#N/A,#N/A,TRUE,"Res_AOGT";#N/A,#N/A,TRUE,"Bal_AOGT";#N/A,#N/A,TRUE,"Kont_AOGT";#N/A,#N/A,TRUE,"Note 1-5";#N/A,#N/A,TRUE,"Note 6-9";#N/A,#N/A,TRUE,"Bal_note10-14";#N/A,#N/A,TRUE,"Note 15-16";#N/A,#N/A,TRUE,"Note 17-19";#N/A,#N/A,TRUE,"Note 19 forts.";#N/A,#N/A,TRUE,"Note 20-23";#N/A,#N/A,TRUE,"Nøkkeltall"}</definedName>
    <definedName name="wrn.hold" hidden="1">{#N/A,#N/A,FALSE,"forside";#N/A,#N/A,FALSE,"ResRegn.A-kons.";#N/A,#N/A,FALSE,"Bal3112.A-kons.";#N/A,#N/A,FALSE,"Kont.a.A-kons.";#N/A,#N/A,FALSE,"Note 4-10";#N/A,#N/A,FALSE,"Noter Balanse.A-kons.";#N/A,#N/A,FALSE,"Note 17-18.A-kons. ";#N/A,#N/A,FALSE,"Note 20-22.A-kons.";#N/A,#N/A,FALSE,"Note 23 A-kons.";#N/A,#N/A,FALSE,"Note 24-31.A-kons.";#N/A,#N/A,FALSE,"Nøkkeltall"}</definedName>
    <definedName name="wrn.hold1" hidden="1">{#N/A,#N/A,FALSE,"forside";#N/A,#N/A,FALSE,"ResRegn.A-kons.";#N/A,#N/A,FALSE,"Bal3112.A-kons.";#N/A,#N/A,FALSE,"Kont.a.A-kons.";#N/A,#N/A,FALSE,"Note 4-10";#N/A,#N/A,FALSE,"Noter Balanse.A-kons.";#N/A,#N/A,FALSE,"Note 17-18.A-kons. ";#N/A,#N/A,FALSE,"Note 20-22.A-kons.";#N/A,#N/A,FALSE,"Note 23 A-kons.";#N/A,#N/A,FALSE,"Note 24-31.A-kons.";#N/A,#N/A,FALSE,"Nøkkeltall"}</definedName>
    <definedName name="wrn.holding." hidden="1">{#N/A,#N/A,FALSE,"forside";#N/A,#N/A,FALSE,"ResRegn.A-kons.";#N/A,#N/A,FALSE,"Bal3112.A-kons.";#N/A,#N/A,FALSE,"Kont.a.A-kons.";#N/A,#N/A,FALSE,"Note 4-10";#N/A,#N/A,FALSE,"Noter Balanse.A-kons.";#N/A,#N/A,FALSE,"Note 17-18.A-kons. ";#N/A,#N/A,FALSE,"Note 20-22.A-kons.";#N/A,#N/A,FALSE,"Note 23 A-kons.";#N/A,#N/A,FALSE,"Note 24-31.A-kons.";#N/A,#N/A,FALSE,"Nøkkeltall"}</definedName>
    <definedName name="wrn.INT.._.MELLOMV." hidden="1">{#N/A,#N/A,FALSE,"Skjema 6.5"}</definedName>
    <definedName name="wrn.prof" hidden="1">{"side1",#N/A,FALSE,"ResRegn.A-kons.";"Side2",#N/A,FALSE,"Bal3112.A-kons."}</definedName>
    <definedName name="wrn.Proforma._.1." hidden="1">{"side1",#N/A,FALSE,"ResRegn.A-kons.";"Side2",#N/A,FALSE,"Bal3112.A-kons."}</definedName>
    <definedName name="wrn.reg"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xls"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2.xls"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95.gkh." hidden="1">{#N/A,#N/A,FALSE,"ResRegn.A-kons.";#N/A,#N/A,FALSE,"Bal3112.A-kons.";#N/A,#N/A,FALSE,"Kont.a.A-kons.";#N/A,#N/A,FALSE,"Noter res.regn.A-kons.";#N/A,#N/A,FALSE,"Del av Note 9";#N/A,#N/A,FALSE,"Noter Balanse.A-kons.";#N/A,#N/A,FALSE,"Note 18-19.A-kons.";#N/A,#N/A,FALSE,"Note 20-1.A-kons.";#N/A,#N/A,FALSE,"Note 20-2.A-kons.";#N/A,#N/A,FALSE,"Note 21-22-23.A-kons.";#N/A,#N/A,FALSE,"Note 23-24.A-kons.";#N/A,#N/A,FALSE,"Note 25-26-27.A-kons.";#N/A,#N/A,FALSE,"Note 28-29.A-kons.";#N/A,#N/A,FALSE,"Note 30-31-32.A-kons.";#N/A,#N/A,FALSE,"Note 33-34.A-kons."}</definedName>
    <definedName name="wrn.Regn95.xls."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98"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wrn.RegnAke" hidden="1">{#N/A,#N/A,FALSE,"Res.regn.Aker a.s";#N/A,#N/A,FALSE,"Balanse3112.Aker a.s";#N/A,#N/A,FALSE,"Kont.anal.Aker a.s ";#N/A,#N/A,FALSE,"Noter 1-2.Aker a.s";#N/A,#N/A,FALSE,"Noter 3-7.Aker a.s";#N/A,#N/A,FALSE,"Rev.beretning 95"}</definedName>
    <definedName name="wrn.RegnAker.xls." hidden="1">{#N/A,#N/A,FALSE,"Res.regn.Aker a.s";#N/A,#N/A,FALSE,"Balanse3112.Aker a.s";#N/A,#N/A,FALSE,"Kont.anal.Aker a.s ";#N/A,#N/A,FALSE,"Noter 1-2.Aker a.s";#N/A,#N/A,FALSE,"Noter 3-7.Aker a.s";#N/A,#N/A,FALSE,"Rev.beretning 95"}</definedName>
    <definedName name="wrn.sammeark." hidden="1">{"note2_norsk",#N/A,FALSE,"Test";"Note3_norsk",#N/A,FALSE,"Note 2-6"}</definedName>
    <definedName name="wrn.te" hidden="1">{"test",#N/A,FALSE,"ResRegn.A-kons.";"test",#N/A,FALSE,"Note11-12";"test1",#N/A,FALSE,"Note11-12"}</definedName>
    <definedName name="wrn.test" hidden="1">{"test",#N/A,FALSE,"ResRegn.A-kons.";"test",#N/A,FALSE,"Note11-12";"test1",#N/A,FALSE,"Note11-12"}</definedName>
    <definedName name="wrn.test2." hidden="1">{"test",#N/A,FALSE,"ResRegn.A-kons.";"test",#N/A,FALSE,"Note11-12";"test1",#N/A,FALSE,"Note11-12"}</definedName>
    <definedName name="wrn.ut" hidden="1">{#N/A,#N/A,FALSE,"REGNSKAPSUTDRAG DIVISJON";#N/A,#N/A,FALSE,"Nøkkeltall"}</definedName>
    <definedName name="wrn.Utdr_div.xls." hidden="1">{#N/A,#N/A,FALSE,"REGNSKAPSUTDRAG DIVISJON";#N/A,#N/A,FALSE,"Nøkkeltall"}</definedName>
    <definedName name="wrn.uuu" hidden="1">{"side1",#N/A,FALSE,"ResRegn.A-kons.";"Side2",#N/A,FALSE,"Bal3112.A-kons."}</definedName>
    <definedName name="ww" hidden="1">{#N/A,#N/A,FALSE,"forside";#N/A,#N/A,FALSE,"ResRegn.A-kons.";#N/A,#N/A,FALSE,"Bal3112.A-kons.";#N/A,#N/A,FALSE,"Kont.a.A-kons.";#N/A,#N/A,FALSE,"Note 4-10";#N/A,#N/A,FALSE,"Noter Balanse.A-kons.";#N/A,#N/A,FALSE,"Note 17-18.A-kons. ";#N/A,#N/A,FALSE,"Note 20-22.A-kons.";#N/A,#N/A,FALSE,"Note 23 A-kons.";#N/A,#N/A,FALSE,"Note 24-31.A-kons.";#N/A,#N/A,FALSE,"Nøkkeltall"}</definedName>
    <definedName name="x" hidden="1">{#N/A,#N/A,FALSE,"forside";#N/A,#N/A,FALSE,"ResRegn.A-kons.";#N/A,#N/A,FALSE,"Bal3112.A-kons.";#N/A,#N/A,FALSE,"Kont.a.A-kons.";#N/A,#N/A,FALSE,"Note 4-10";#N/A,#N/A,FALSE,"Noter Balanse.A-kons.";#N/A,#N/A,FALSE,"Note 17-18.A-kons. ";#N/A,#N/A,FALSE,"Note 20-22.A-kons.";#N/A,#N/A,FALSE,"Note 23 A-kons.";#N/A,#N/A,FALSE,"Note 24-31.A-kons.";#N/A,#N/A,FALSE,"Nøkkeltall"}</definedName>
    <definedName name="xx" hidden="1">{#N/A,#N/A,FALSE,"Skjema 6.5"}</definedName>
    <definedName name="xxc">IF(COUNTA(#REF!)=0,0,INDEX(#REF!,MATCH(ROW(#REF!),#REF!,TRUE)))+1</definedName>
    <definedName name="xxxx"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y" hidden="1">{#N/A,#N/A,FALSE,"ResRegn.A-kons.";#N/A,#N/A,FALSE,"Bal3112.A-kons.";#N/A,#N/A,FALSE,"Kont.a.A-kons.";#N/A,#N/A,FALSE,"Kont.a.A-kons.";#N/A,#N/A,FALSE,"Del av Note 9";#N/A,#N/A,FALSE,"Noter Balanse.A-kons.";#N/A,#N/A,FALSE,"Note 18-19.A-kons.";#N/A,#N/A,FALSE,"Note 20-1.A-kons.";#N/A,#N/A,FALSE,"Note 20-2.A-kons.";#N/A,#N/A,FALSE,"Note 21-22-23.A-kons.";#N/A,#N/A,FALSE,"Note 25-28.A-kons.";#N/A,#N/A,FALSE,"Note 23-24.A-kons.";#N/A,#N/A,FALSE,"Kont.a.A-kons.";#N/A,#N/A,FALSE,"Note11-12";#N/A,#N/A,FALSE,"Noter res.regn.A-kons. ";#N/A,#N/A,FALSE,"Note 29-30.A-kons.";#N/A,#N/A,FALSE,"Note 31-33.A-kons.";#N/A,#N/A,FALSE,"Note 34-35.A-kons."}</definedName>
    <definedName name="Y_Anleggsmidler" localSheetId="6">OFFSET(XVerdier,2,0)</definedName>
    <definedName name="Y_Anleggsmidler" localSheetId="4">OFFSET(XVerdier,2,0)</definedName>
    <definedName name="Y_Anleggsmidler" localSheetId="5">OFFSET(XVerdier,2,0)</definedName>
    <definedName name="Y_Anleggsmidler">OFFSET(XVerdier,2,0)</definedName>
    <definedName name="Y_Arbeidskapital" localSheetId="6">OFFSET(XVerdier,10,0)</definedName>
    <definedName name="Y_Arbeidskapital" localSheetId="4">OFFSET(XVerdier,10,0)</definedName>
    <definedName name="Y_Arbeidskapital" localSheetId="5">OFFSET(XVerdier,10,0)</definedName>
    <definedName name="Y_Arbeidskapital">OFFSET(XVerdier,10,0)</definedName>
    <definedName name="y_bal2"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Y_Egenkapital" localSheetId="6">OFFSET(XVerdier,4,0)</definedName>
    <definedName name="Y_Egenkapital" localSheetId="4">OFFSET(XVerdier,4,0)</definedName>
    <definedName name="Y_Egenkapital" localSheetId="5">OFFSET(XVerdier,4,0)</definedName>
    <definedName name="Y_Egenkapital">OFFSET(XVerdier,4,0)</definedName>
    <definedName name="Y_KortsiktigGjeld" localSheetId="6">OFFSET(XVerdier,6,0)</definedName>
    <definedName name="Y_KortsiktigGjeld" localSheetId="4">OFFSET(XVerdier,6,0)</definedName>
    <definedName name="Y_KortsiktigGjeld" localSheetId="5">OFFSET(XVerdier,6,0)</definedName>
    <definedName name="Y_KortsiktigGjeld">OFFSET(XVerdier,6,0)</definedName>
    <definedName name="Y_LangsiktigGjeld" localSheetId="6">OFFSET(XVerdier,5,0)</definedName>
    <definedName name="Y_LangsiktigGjeld" localSheetId="4">OFFSET(XVerdier,5,0)</definedName>
    <definedName name="Y_LangsiktigGjeld" localSheetId="5">OFFSET(XVerdier,5,0)</definedName>
    <definedName name="Y_LangsiktigGjeld">OFFSET(XVerdier,5,0)</definedName>
    <definedName name="Y_Omløpsmidler" localSheetId="6">OFFSET(XVerdier,3,0)</definedName>
    <definedName name="Y_Omløpsmidler" localSheetId="4">OFFSET(XVerdier,3,0)</definedName>
    <definedName name="Y_Omløpsmidler" localSheetId="5">OFFSET(XVerdier,3,0)</definedName>
    <definedName name="Y_Omløpsmidler">OFFSET(XVerdier,3,0)</definedName>
    <definedName name="Y_ResultatEkapitalGjeld" localSheetId="6">OFFSET(XVerdier,8,0)</definedName>
    <definedName name="Y_ResultatEkapitalGjeld" localSheetId="4">OFFSET(XVerdier,8,0)</definedName>
    <definedName name="Y_ResultatEkapitalGjeld" localSheetId="5">OFFSET(XVerdier,8,0)</definedName>
    <definedName name="Y_ResultatEkapitalGjeld">OFFSET(XVerdier,8,0)</definedName>
    <definedName name="YearStart3">'[9]PL8-Revenue Bridge'!#REF!</definedName>
    <definedName name="YearStart4">'[9]PL8-Revenue Bridge'!#REF!</definedName>
    <definedName name="YearStart5">'[9]PL8-Revenue Bridge'!#REF!</definedName>
    <definedName name="YearStart6">'[9]PL8-Revenue Bridge'!#REF!</definedName>
    <definedName name="YearStart7">'[9]PL8-Revenue Bridge'!#REF!</definedName>
    <definedName name="ytd">#N/A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0" i="36" l="1"/>
  <c r="M31" i="36"/>
  <c r="M20" i="36"/>
  <c r="M19" i="36"/>
  <c r="O20" i="36"/>
  <c r="N20" i="36"/>
  <c r="L20" i="36"/>
  <c r="P20" i="43" l="1"/>
  <c r="P21" i="43" s="1"/>
  <c r="O21" i="43"/>
  <c r="P19" i="43"/>
  <c r="P18" i="43"/>
  <c r="P17" i="43"/>
  <c r="P16" i="43"/>
  <c r="P15" i="43"/>
  <c r="P10" i="43"/>
  <c r="N10" i="43"/>
  <c r="M10" i="43"/>
  <c r="L10" i="43"/>
  <c r="P9" i="43"/>
  <c r="P8" i="43"/>
  <c r="H37" i="44"/>
  <c r="G37" i="44"/>
  <c r="H36" i="44"/>
  <c r="G36" i="44"/>
  <c r="I35" i="44"/>
  <c r="H35" i="44"/>
  <c r="G35" i="44"/>
  <c r="I28" i="44"/>
  <c r="H28" i="44"/>
  <c r="G28" i="44"/>
  <c r="I16" i="44"/>
  <c r="H16" i="44"/>
  <c r="G16" i="44"/>
  <c r="G19" i="44" s="1"/>
  <c r="G22" i="44" s="1"/>
  <c r="I19" i="44"/>
  <c r="I22" i="44" s="1"/>
  <c r="W35" i="44"/>
  <c r="X34" i="44"/>
  <c r="X35" i="44" s="1"/>
  <c r="W34" i="44"/>
  <c r="X33" i="44"/>
  <c r="W33" i="44"/>
  <c r="V33" i="44"/>
  <c r="Y32" i="44"/>
  <c r="Y31" i="44"/>
  <c r="Y30" i="44"/>
  <c r="Y29" i="44"/>
  <c r="X32" i="44"/>
  <c r="W32" i="44"/>
  <c r="X31" i="44"/>
  <c r="W31" i="44"/>
  <c r="V31" i="44"/>
  <c r="X30" i="44"/>
  <c r="W30" i="44"/>
  <c r="X29" i="44"/>
  <c r="W29" i="44"/>
  <c r="V29" i="44"/>
  <c r="Y28" i="44"/>
  <c r="X28" i="44"/>
  <c r="W28" i="44"/>
  <c r="V28" i="44"/>
  <c r="G15" i="44"/>
  <c r="T35" i="44"/>
  <c r="T34" i="44"/>
  <c r="T33" i="44"/>
  <c r="T32" i="44"/>
  <c r="T31" i="44"/>
  <c r="T30" i="44"/>
  <c r="T29" i="44"/>
  <c r="Q35" i="44"/>
  <c r="S31" i="44"/>
  <c r="R31" i="44"/>
  <c r="S30" i="44"/>
  <c r="R30" i="44"/>
  <c r="Q31" i="44"/>
  <c r="Q30" i="44"/>
  <c r="S29" i="44"/>
  <c r="R29" i="44"/>
  <c r="Q29" i="44"/>
  <c r="T28" i="44"/>
  <c r="S28" i="44"/>
  <c r="R28" i="44"/>
  <c r="Q28" i="44"/>
  <c r="Y21" i="44"/>
  <c r="X21" i="44"/>
  <c r="W21" i="44"/>
  <c r="V21" i="44"/>
  <c r="X18" i="44"/>
  <c r="W18" i="44"/>
  <c r="X15" i="44"/>
  <c r="W15" i="44"/>
  <c r="X14" i="44"/>
  <c r="W14" i="44"/>
  <c r="V14" i="44"/>
  <c r="X13" i="44"/>
  <c r="W13" i="44"/>
  <c r="V13" i="44"/>
  <c r="W11" i="44"/>
  <c r="V11" i="44"/>
  <c r="Y10" i="44"/>
  <c r="X10" i="44"/>
  <c r="W10" i="44"/>
  <c r="V10" i="44"/>
  <c r="Y9" i="44"/>
  <c r="R16" i="44"/>
  <c r="R19" i="44" s="1"/>
  <c r="R22" i="44" s="1"/>
  <c r="Q16" i="44"/>
  <c r="Q19" i="44" s="1"/>
  <c r="Q22" i="44" s="1"/>
  <c r="T21" i="44"/>
  <c r="T18" i="44"/>
  <c r="Y18" i="44" s="1"/>
  <c r="T15" i="44"/>
  <c r="Y15" i="44" s="1"/>
  <c r="T14" i="44"/>
  <c r="Y14" i="44" s="1"/>
  <c r="T13" i="44"/>
  <c r="Y13" i="44" s="1"/>
  <c r="T11" i="44"/>
  <c r="T16" i="44" s="1"/>
  <c r="S11" i="44"/>
  <c r="S16" i="44" s="1"/>
  <c r="S19" i="44" s="1"/>
  <c r="S22" i="44" s="1"/>
  <c r="R11" i="44"/>
  <c r="Q11" i="44"/>
  <c r="T10" i="44"/>
  <c r="T9" i="44"/>
  <c r="X9" i="44"/>
  <c r="W9" i="44"/>
  <c r="V9" i="44"/>
  <c r="Y34" i="44" l="1"/>
  <c r="Y35" i="44" s="1"/>
  <c r="V35" i="44"/>
  <c r="W19" i="44"/>
  <c r="X11" i="44"/>
  <c r="X16" i="44" s="1"/>
  <c r="X19" i="44" s="1"/>
  <c r="X22" i="44" s="1"/>
  <c r="Y11" i="44"/>
  <c r="Y19" i="44" s="1"/>
  <c r="Y22" i="44" s="1"/>
  <c r="V16" i="44"/>
  <c r="V19" i="44" s="1"/>
  <c r="V22" i="44" s="1"/>
  <c r="T19" i="44"/>
  <c r="T22" i="44" s="1"/>
  <c r="P49" i="34" l="1"/>
  <c r="N49" i="34"/>
  <c r="N47" i="34"/>
  <c r="N45" i="34"/>
  <c r="N44" i="34"/>
  <c r="O49" i="34" l="1"/>
  <c r="P44" i="34"/>
  <c r="P45" i="34" s="1"/>
  <c r="P47" i="34" s="1"/>
  <c r="O47" i="34"/>
  <c r="O45" i="34"/>
  <c r="P34" i="34"/>
  <c r="O34" i="34"/>
  <c r="P19" i="34"/>
  <c r="P18" i="34"/>
  <c r="P20" i="34" s="1"/>
  <c r="P14" i="34"/>
  <c r="P13" i="34"/>
  <c r="P12" i="34"/>
  <c r="P9" i="34"/>
  <c r="P8" i="34"/>
  <c r="O10" i="34"/>
  <c r="O16" i="34" s="1"/>
  <c r="O20" i="34" s="1"/>
  <c r="O19" i="44"/>
  <c r="N19" i="44"/>
  <c r="M19" i="44"/>
  <c r="L19" i="44"/>
  <c r="Y37" i="41"/>
  <c r="W37" i="41"/>
  <c r="V37" i="41"/>
  <c r="Y36" i="41"/>
  <c r="W36" i="41"/>
  <c r="V36" i="41"/>
  <c r="T37" i="41"/>
  <c r="R37" i="41"/>
  <c r="Q37" i="41"/>
  <c r="T36" i="41"/>
  <c r="R36" i="41"/>
  <c r="Q36" i="41"/>
  <c r="O37" i="41"/>
  <c r="M37" i="41"/>
  <c r="L37" i="41"/>
  <c r="O36" i="41"/>
  <c r="M36" i="41"/>
  <c r="L36" i="41"/>
  <c r="J37" i="41"/>
  <c r="H37" i="41"/>
  <c r="G37" i="41"/>
  <c r="J36" i="41"/>
  <c r="H36" i="41"/>
  <c r="G36" i="41"/>
  <c r="E37" i="41"/>
  <c r="C37" i="41"/>
  <c r="B37" i="41"/>
  <c r="E36" i="41"/>
  <c r="C36" i="41"/>
  <c r="B36" i="41"/>
  <c r="P10" i="34" l="1"/>
  <c r="P16" i="34" s="1"/>
  <c r="E37" i="37"/>
  <c r="C37" i="37"/>
  <c r="B37" i="37"/>
  <c r="E36" i="37"/>
  <c r="C36" i="37"/>
  <c r="B36" i="37"/>
  <c r="J37" i="37"/>
  <c r="H37" i="37"/>
  <c r="G37" i="37"/>
  <c r="J36" i="37"/>
  <c r="H36" i="37"/>
  <c r="G36" i="37"/>
  <c r="O37" i="37"/>
  <c r="M37" i="37"/>
  <c r="L37" i="37"/>
  <c r="O36" i="37"/>
  <c r="M36" i="37"/>
  <c r="L36" i="37"/>
  <c r="T37" i="37"/>
  <c r="R37" i="37"/>
  <c r="Q37" i="37"/>
  <c r="T36" i="37"/>
  <c r="R36" i="37"/>
  <c r="Q36" i="37"/>
  <c r="W37" i="37"/>
  <c r="Y37" i="37"/>
  <c r="V37" i="37"/>
  <c r="W36" i="37"/>
  <c r="Y36" i="37"/>
  <c r="V36" i="37"/>
</calcChain>
</file>

<file path=xl/sharedStrings.xml><?xml version="1.0" encoding="utf-8"?>
<sst xmlns="http://schemas.openxmlformats.org/spreadsheetml/2006/main" count="386" uniqueCount="187">
  <si>
    <t xml:space="preserve">Aker BioMarine Group </t>
  </si>
  <si>
    <t xml:space="preserve"> </t>
  </si>
  <si>
    <t>Q1-20</t>
  </si>
  <si>
    <t>Net sales</t>
  </si>
  <si>
    <t>Cost of goods sold</t>
  </si>
  <si>
    <t>Gross profit</t>
  </si>
  <si>
    <t>Selling, general and administrative expense</t>
  </si>
  <si>
    <t>Depreciation, amortization and impairment</t>
  </si>
  <si>
    <t>Other operating income/(cost), net</t>
  </si>
  <si>
    <t>Operating profit</t>
  </si>
  <si>
    <t>Net financial items</t>
  </si>
  <si>
    <t>Tax expense</t>
  </si>
  <si>
    <t>Net profit (loss)</t>
  </si>
  <si>
    <t>Basic</t>
  </si>
  <si>
    <t>Diluted</t>
  </si>
  <si>
    <t>Aker BioMarine Group accounts</t>
  </si>
  <si>
    <t>Other comprehensive income (loss)</t>
  </si>
  <si>
    <t>Defined benefit plan income gains (losses)</t>
  </si>
  <si>
    <t>Total items that will not be reclassified to profit and loss</t>
  </si>
  <si>
    <t>Translation differences</t>
  </si>
  <si>
    <t>Translation differences from equity accounted investees</t>
  </si>
  <si>
    <t>Total items that may be reclassified subsequently to profit and loss</t>
  </si>
  <si>
    <t>Change in fair value cash flow hedges</t>
  </si>
  <si>
    <t>Total items that will be reclassified to profit and loss</t>
  </si>
  <si>
    <t>Total other comprehensive income (loss)</t>
  </si>
  <si>
    <t>Total comprehensive income (loss)</t>
  </si>
  <si>
    <t>ASSETS</t>
  </si>
  <si>
    <t>Property, plant and equipment</t>
  </si>
  <si>
    <t>Other non-interest-bearing non-current receivables</t>
  </si>
  <si>
    <t>Non-current interest-bearing receivables</t>
  </si>
  <si>
    <t>Deferred tax assets</t>
  </si>
  <si>
    <t>Total non-current assets</t>
  </si>
  <si>
    <t>Inventories</t>
  </si>
  <si>
    <t>Trade receivable and prepaid expenses</t>
  </si>
  <si>
    <t>Derivative assets</t>
  </si>
  <si>
    <t>Current interest-bearing receivables</t>
  </si>
  <si>
    <t>Cash and cash equivalents</t>
  </si>
  <si>
    <t>Total current assets</t>
  </si>
  <si>
    <t>Total assets</t>
  </si>
  <si>
    <t>LIABILITIES AND OWNERS' EQUITY</t>
  </si>
  <si>
    <t>Share capital</t>
  </si>
  <si>
    <t>Other paid-in equity</t>
  </si>
  <si>
    <t>Total paid-in equity</t>
  </si>
  <si>
    <t>Translation differences and other reserves</t>
  </si>
  <si>
    <t>Retained earnings</t>
  </si>
  <si>
    <t>Total equity</t>
  </si>
  <si>
    <t>Interest-bearing debt</t>
  </si>
  <si>
    <t>Other non-interest-bearing non-current liabilities</t>
  </si>
  <si>
    <t>Total non-current liabilities</t>
  </si>
  <si>
    <t>Interest-bearing current liabilities</t>
  </si>
  <si>
    <t>Derivative liabilites</t>
  </si>
  <si>
    <t>Accounts payable and other payables</t>
  </si>
  <si>
    <t>Total current liabilities</t>
  </si>
  <si>
    <t>Total liabilities</t>
  </si>
  <si>
    <t>Total equity and liabilities</t>
  </si>
  <si>
    <t>Net profit (loss) after tax</t>
  </si>
  <si>
    <t xml:space="preserve">Tax expenses  </t>
  </si>
  <si>
    <t>Net interest and guarantee expenses</t>
  </si>
  <si>
    <t>Interest paid</t>
  </si>
  <si>
    <t>Interest received</t>
  </si>
  <si>
    <t>Taxes paid</t>
  </si>
  <si>
    <t>Impairment charges</t>
  </si>
  <si>
    <t>Depreciation and amortization</t>
  </si>
  <si>
    <t>Share of gain (loss) from equity accounted investees</t>
  </si>
  <si>
    <t>Foreign exchange loss (gain)</t>
  </si>
  <si>
    <t>Change in accounts receivable, other current receivables, inventories, accounts payable and other</t>
  </si>
  <si>
    <t>Net cash flow from operating activities</t>
  </si>
  <si>
    <t>Payments for property, plant and equipment</t>
  </si>
  <si>
    <t>Payments for intangibles</t>
  </si>
  <si>
    <t>Payments for  acqusition of shares in equity-accounted investees</t>
  </si>
  <si>
    <t>Receipts on loans to equity-accounted investees</t>
  </si>
  <si>
    <t>Proceeds from sales of property,plant and equipments</t>
  </si>
  <si>
    <t>Investments in subsidiary and associated companies</t>
  </si>
  <si>
    <t>Net cash flow from investing activities</t>
  </si>
  <si>
    <t>Proceeds from issue of debt and change in overdraft facility</t>
  </si>
  <si>
    <t>Loan from owners</t>
  </si>
  <si>
    <t>Payments to owners</t>
  </si>
  <si>
    <t>Net cash flow from financing activities</t>
  </si>
  <si>
    <t>Net change in cash and cash equivalents</t>
  </si>
  <si>
    <t>Effect of changes in foreign exchange rates on cash and cash equivalents</t>
  </si>
  <si>
    <t>Ingredients</t>
  </si>
  <si>
    <t>Brands</t>
  </si>
  <si>
    <t>Adj</t>
  </si>
  <si>
    <t>Profit (loss) before tax</t>
  </si>
  <si>
    <t>EBITDA reconciliation</t>
  </si>
  <si>
    <t>Adjusted EBITDA</t>
  </si>
  <si>
    <t>EBITDA</t>
  </si>
  <si>
    <t>Right to use assets</t>
  </si>
  <si>
    <t>Investments in equity-accounted investees</t>
  </si>
  <si>
    <t>Total</t>
  </si>
  <si>
    <t xml:space="preserve">CONDENSED CONSOLIDATED STATEMENT OF CASH FLOW </t>
  </si>
  <si>
    <t>Net change in external interest-bearing debt</t>
  </si>
  <si>
    <t>Net funds from issue of shares</t>
  </si>
  <si>
    <t>Cash and cash equivalents beginning of the period</t>
  </si>
  <si>
    <t>Cash and cash equivalents end of period</t>
  </si>
  <si>
    <t>Depreciation and amortization non-production assets</t>
  </si>
  <si>
    <t>Special Operating Items</t>
  </si>
  <si>
    <t>Adj EBITDA margin %</t>
  </si>
  <si>
    <t>Gross profit %</t>
  </si>
  <si>
    <t xml:space="preserve">CONDENSED CONSOLIDATED STATEMENT OF FINANCIAL POSITION </t>
  </si>
  <si>
    <t>Other operating income</t>
  </si>
  <si>
    <t>Other operating cost</t>
  </si>
  <si>
    <t>Earnings per share to equityholders of Aker BioMarine ASA</t>
  </si>
  <si>
    <t>As of 31.03</t>
  </si>
  <si>
    <t>Intangible assets and goodwill</t>
  </si>
  <si>
    <t>Contract cost</t>
  </si>
  <si>
    <t>Other P&amp;L items with no cash flow effect</t>
  </si>
  <si>
    <t>Repayments to owners</t>
  </si>
  <si>
    <t>Year 2020</t>
  </si>
  <si>
    <t>Year 2021</t>
  </si>
  <si>
    <t>Q1-21</t>
  </si>
  <si>
    <t>Q2-20</t>
  </si>
  <si>
    <t>Q3-20</t>
  </si>
  <si>
    <t>Q4-20</t>
  </si>
  <si>
    <t>Q2-21</t>
  </si>
  <si>
    <t>Q3-21</t>
  </si>
  <si>
    <t>Q4-21</t>
  </si>
  <si>
    <t>CONSOLIDATED STATEMENT OF PROFIT OR LOSS</t>
  </si>
  <si>
    <t>CONSOLIDATED STATEMENT OF COMPREHENSIVE INCOME</t>
  </si>
  <si>
    <t>As of 30.06</t>
  </si>
  <si>
    <t>As of 30.09</t>
  </si>
  <si>
    <t>As of 31.12</t>
  </si>
  <si>
    <t>Q1 2020</t>
  </si>
  <si>
    <t>Q2 2020</t>
  </si>
  <si>
    <t>Q3 2020</t>
  </si>
  <si>
    <t>Q4 2020</t>
  </si>
  <si>
    <t>Q1 2021</t>
  </si>
  <si>
    <t>Q2 2021</t>
  </si>
  <si>
    <t>Q3 2021</t>
  </si>
  <si>
    <t>Q4 2021</t>
  </si>
  <si>
    <t>Amounts in USD million</t>
  </si>
  <si>
    <t>USD</t>
  </si>
  <si>
    <t>General IR inquiries</t>
  </si>
  <si>
    <t>SVP Investor Relations</t>
  </si>
  <si>
    <t>Carl Christian Bachke</t>
  </si>
  <si>
    <t>Cell: +47 909 808 48</t>
  </si>
  <si>
    <t>carl.bachke@akerbiomarine.com</t>
  </si>
  <si>
    <t>ir@akerbiomarine.com</t>
  </si>
  <si>
    <t>Web page: www.akerbiomarine.com</t>
  </si>
  <si>
    <t>Special operating items</t>
  </si>
  <si>
    <t>Discontinued vessel gain and operating cost - 'Gains/ losses on sale of assets'</t>
  </si>
  <si>
    <t>Restructuring and legal expenses- SG&amp;A</t>
  </si>
  <si>
    <t>Transaction related costs- SG&amp;A</t>
  </si>
  <si>
    <t>Launch cost'- SG&amp;A</t>
  </si>
  <si>
    <t>Other- 'Cost of goods sold'</t>
  </si>
  <si>
    <t xml:space="preserve">Total special operating items </t>
  </si>
  <si>
    <t>ALTERNATIVE PERFORMANCE MEASURES (APMs)</t>
  </si>
  <si>
    <r>
      <t xml:space="preserve">Amounts in </t>
    </r>
    <r>
      <rPr>
        <sz val="11"/>
        <rFont val="Calibri"/>
        <family val="2"/>
      </rPr>
      <t>USD</t>
    </r>
    <r>
      <rPr>
        <sz val="11"/>
        <rFont val="Calibri"/>
        <family val="2"/>
        <scheme val="minor"/>
      </rPr>
      <t xml:space="preserve"> million</t>
    </r>
  </si>
  <si>
    <t>OPERATING SEGMENTS 2020</t>
  </si>
  <si>
    <t>OPERATING SEGMENTS 2021</t>
  </si>
  <si>
    <t>Depreciation and amortization production assets</t>
  </si>
  <si>
    <t>Q1-22</t>
  </si>
  <si>
    <t>Q1 2022</t>
  </si>
  <si>
    <t>OPERATING SEGMENTS 2022</t>
  </si>
  <si>
    <t>Assets held for sale</t>
  </si>
  <si>
    <t>Liabilities held for sale</t>
  </si>
  <si>
    <t>Q2-22</t>
  </si>
  <si>
    <t>Q2 2022</t>
  </si>
  <si>
    <t>Fair value gain from Aion transaction</t>
  </si>
  <si>
    <t>Q3-22</t>
  </si>
  <si>
    <t>Q3 2022</t>
  </si>
  <si>
    <t>Qrill category</t>
  </si>
  <si>
    <t>Gross margin Qrill category</t>
  </si>
  <si>
    <t>Qrill production (incl. QHP but excl. nutra)</t>
  </si>
  <si>
    <t>Net other inventory changes</t>
  </si>
  <si>
    <t>Qrill inventory, excl Nutra (end balance)</t>
  </si>
  <si>
    <t>Superba category</t>
  </si>
  <si>
    <t>Gross margin Superba category</t>
  </si>
  <si>
    <t>Superba production</t>
  </si>
  <si>
    <t>Superba inventory (end balance)</t>
  </si>
  <si>
    <t>%</t>
  </si>
  <si>
    <t>Ton</t>
  </si>
  <si>
    <t>10-15%</t>
  </si>
  <si>
    <t>35-40%</t>
  </si>
  <si>
    <t>30-35%</t>
  </si>
  <si>
    <t>(10)-(15)%</t>
  </si>
  <si>
    <t>45-50%</t>
  </si>
  <si>
    <t>60-65%</t>
  </si>
  <si>
    <t>55-60%</t>
  </si>
  <si>
    <t>50-55%</t>
  </si>
  <si>
    <t>65-70%</t>
  </si>
  <si>
    <t>Q4-22</t>
  </si>
  <si>
    <t>Year 2022</t>
  </si>
  <si>
    <t>Installment short/long-term receivable, interesting bearing</t>
  </si>
  <si>
    <t>Earn-out payment</t>
  </si>
  <si>
    <t>New long-term receivable interest-bearing</t>
  </si>
  <si>
    <t>Q4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</si>
</sst>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_);_(* \(#,##0\);_(* &quot;-&quot;_);_(@_)"/>
    <numFmt numFmtId="165" formatCode="_(* #,##0.00_);_(* \(#,##0.00\);_(* &quot;-&quot;??_);_(@_)"/>
    <numFmt numFmtId="166" formatCode="_(* #,##0_);_(* \(#,##0\);_(* &quot;-&quot;??_);_(@_)"/>
    <numFmt numFmtId="167" formatCode="_ * #,##0.00_ ;_ * \-#,##0.00_ ;_ * &quot;-&quot;??_ ;_ @_ "/>
    <numFmt numFmtId="168" formatCode="_ * #,##0_ ;_ * \-#,##0_ ;_ * &quot;-&quot;??_ ;_ @_ "/>
    <numFmt numFmtId="169" formatCode="#,##0_ ;\-#,##0\ "/>
    <numFmt numFmtId="170" formatCode="_(* #,##0.0_);_(* \(#,##0.0\);_(* &quot;-&quot;??_);_(@_)"/>
    <numFmt numFmtId="171" formatCode="_ * #,##0.0_ ;_ * \-#,##0.0_ ;_ * &quot;-&quot;??_ ;_ @_ "/>
    <numFmt numFmtId="172" formatCode="_(* #,##0.0_);_(* \(#,##0.0\);_(* &quot;-&quot;_);_(@_)"/>
    <numFmt numFmtId="173" formatCode="_ * #,##0.000_ ;_ * \-#,##0.000_ ;_ * &quot;-&quot;??_ ;_ @_ "/>
    <numFmt numFmtId="174" formatCode="_-* #,##0.0_-;\-* #,##0.0_-;_-* &quot;-&quot;?_-;_-@_-"/>
  </numFmts>
  <fonts count="2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name val="Calibri"/>
      <family val="2"/>
      <scheme val="minor"/>
    </font>
    <font>
      <b/>
      <sz val="11"/>
      <name val="Calibri"/>
      <family val="2"/>
      <scheme val="minor"/>
    </font>
    <font>
      <b/>
      <sz val="12"/>
      <name val="Calibri"/>
      <family val="2"/>
      <scheme val="minor"/>
    </font>
    <font>
      <i/>
      <sz val="11"/>
      <name val="Calibri"/>
      <family val="2"/>
      <scheme val="minor"/>
    </font>
    <font>
      <b/>
      <u/>
      <sz val="11"/>
      <name val="Calibri"/>
      <family val="2"/>
      <scheme val="minor"/>
    </font>
    <font>
      <b/>
      <sz val="16"/>
      <name val="Calibri"/>
      <family val="2"/>
      <scheme val="minor"/>
    </font>
    <font>
      <b/>
      <sz val="11"/>
      <color rgb="FFFF0000"/>
      <name val="Calibri"/>
      <family val="2"/>
      <scheme val="minor"/>
    </font>
    <font>
      <sz val="8"/>
      <name val="Calibri"/>
      <family val="2"/>
      <scheme val="minor"/>
    </font>
    <font>
      <i/>
      <sz val="11"/>
      <color theme="1" tint="4.9989318521683403E-2"/>
      <name val="Calibri"/>
      <family val="2"/>
      <scheme val="minor"/>
    </font>
    <font>
      <sz val="11"/>
      <color theme="1" tint="4.9989318521683403E-2"/>
      <name val="Calibri"/>
      <family val="2"/>
      <scheme val="minor"/>
    </font>
    <font>
      <sz val="11"/>
      <name val="Calibri"/>
      <family val="2"/>
    </font>
    <font>
      <b/>
      <sz val="11"/>
      <color theme="1" tint="4.9989318521683403E-2"/>
      <name val="Calibri"/>
      <family val="2"/>
      <scheme val="minor"/>
    </font>
    <font>
      <u/>
      <sz val="11"/>
      <color theme="10"/>
      <name val="Calibri"/>
      <family val="2"/>
      <scheme val="minor"/>
    </font>
    <font>
      <sz val="12"/>
      <color theme="1"/>
      <name val="Calibri"/>
      <family val="2"/>
      <scheme val="minor"/>
    </font>
    <font>
      <sz val="16"/>
      <color theme="1"/>
      <name val="Calibri"/>
      <family val="2"/>
      <scheme val="minor"/>
    </font>
    <font>
      <u/>
      <sz val="16"/>
      <color theme="10"/>
      <name val="Calibri"/>
      <family val="2"/>
      <scheme val="minor"/>
    </font>
    <font>
      <i/>
      <sz val="11"/>
      <color theme="1"/>
      <name val="Calibri"/>
      <family val="2"/>
      <scheme val="minor"/>
    </font>
    <font>
      <b/>
      <i/>
      <sz val="11"/>
      <name val="Calibri"/>
      <family val="2"/>
      <scheme val="minor"/>
    </font>
    <font>
      <b/>
      <i/>
      <sz val="11"/>
      <color rgb="FFFF0000"/>
      <name val="Calibri"/>
      <family val="2"/>
      <scheme val="minor"/>
    </font>
    <font>
      <sz val="16"/>
      <name val="Calibri"/>
      <family val="2"/>
      <scheme val="minor"/>
    </font>
    <font>
      <u/>
      <sz val="16"/>
      <name val="Calibri"/>
      <family val="2"/>
      <scheme val="minor"/>
    </font>
    <font>
      <sz val="11"/>
      <color rgb="FFFF0000"/>
      <name val="Symbol"/>
      <family val="1"/>
      <charset val="2"/>
    </font>
    <font>
      <i/>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theme="0" tint="-0.499984740745262"/>
      </bottom>
      <diagonal/>
    </border>
    <border>
      <left/>
      <right/>
      <top style="thin">
        <color indexed="64"/>
      </top>
      <bottom style="thin">
        <color indexed="64"/>
      </bottom>
      <diagonal/>
    </border>
    <border>
      <left/>
      <right/>
      <top style="thin">
        <color theme="0" tint="-0.499984740745262"/>
      </top>
      <bottom/>
      <diagonal/>
    </border>
    <border>
      <left/>
      <right/>
      <top style="thin">
        <color theme="0" tint="-0.499984740745262"/>
      </top>
      <bottom style="thin">
        <color theme="0" tint="-0.499984740745262"/>
      </bottom>
      <diagonal/>
    </border>
    <border>
      <left/>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diagonal/>
    </border>
    <border>
      <left/>
      <right/>
      <top style="thin">
        <color indexed="64"/>
      </top>
      <bottom/>
      <diagonal/>
    </border>
  </borders>
  <cellStyleXfs count="18">
    <xf numFmtId="0" fontId="0" fillId="0" borderId="0"/>
    <xf numFmtId="167" fontId="4"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167" fontId="1" fillId="0" borderId="0" applyFont="0" applyFill="0" applyBorder="0" applyAlignment="0" applyProtection="0"/>
    <xf numFmtId="0" fontId="4" fillId="0" borderId="0"/>
    <xf numFmtId="0" fontId="4" fillId="0" borderId="0"/>
    <xf numFmtId="0" fontId="4" fillId="0" borderId="0"/>
    <xf numFmtId="0" fontId="4" fillId="0" borderId="0"/>
    <xf numFmtId="0" fontId="1" fillId="0" borderId="0"/>
    <xf numFmtId="0" fontId="4" fillId="0" borderId="0"/>
    <xf numFmtId="9" fontId="4" fillId="0" borderId="0" applyFont="0" applyFill="0" applyBorder="0" applyAlignment="0" applyProtection="0"/>
    <xf numFmtId="0" fontId="4" fillId="0" borderId="0"/>
    <xf numFmtId="43" fontId="1" fillId="0" borderId="0" applyFont="0" applyFill="0" applyBorder="0" applyAlignment="0" applyProtection="0"/>
    <xf numFmtId="43" fontId="4" fillId="0" borderId="0" applyFont="0" applyFill="0" applyBorder="0" applyAlignment="0" applyProtection="0"/>
    <xf numFmtId="0" fontId="17" fillId="0" borderId="0" applyNumberFormat="0" applyFill="0" applyBorder="0" applyAlignment="0" applyProtection="0"/>
  </cellStyleXfs>
  <cellXfs count="322">
    <xf numFmtId="0" fontId="0" fillId="0" borderId="0" xfId="0"/>
    <xf numFmtId="0" fontId="5" fillId="2" borderId="0" xfId="3" applyFont="1" applyFill="1"/>
    <xf numFmtId="0" fontId="6" fillId="2" borderId="0" xfId="3" applyFont="1" applyFill="1"/>
    <xf numFmtId="0" fontId="6" fillId="2" borderId="1" xfId="3" applyFont="1" applyFill="1" applyBorder="1" applyAlignment="1">
      <alignment horizontal="left"/>
    </xf>
    <xf numFmtId="0" fontId="5" fillId="2" borderId="0" xfId="3" applyFont="1" applyFill="1" applyAlignment="1">
      <alignment horizontal="centerContinuous"/>
    </xf>
    <xf numFmtId="3" fontId="5" fillId="2" borderId="1" xfId="4" applyNumberFormat="1" applyFont="1" applyFill="1" applyBorder="1"/>
    <xf numFmtId="0" fontId="6" fillId="2" borderId="1" xfId="3" applyFont="1" applyFill="1" applyBorder="1" applyAlignment="1">
      <alignment horizontal="right"/>
    </xf>
    <xf numFmtId="164" fontId="5" fillId="2" borderId="0" xfId="0" applyNumberFormat="1" applyFont="1" applyFill="1"/>
    <xf numFmtId="0" fontId="6" fillId="2" borderId="2" xfId="0" applyFont="1" applyFill="1" applyBorder="1"/>
    <xf numFmtId="166" fontId="6" fillId="2" borderId="0" xfId="1" applyNumberFormat="1" applyFont="1" applyFill="1" applyAlignment="1">
      <alignment horizontal="center"/>
    </xf>
    <xf numFmtId="0" fontId="6" fillId="2" borderId="0" xfId="3" applyFont="1" applyFill="1" applyAlignment="1">
      <alignment horizontal="center" wrapText="1"/>
    </xf>
    <xf numFmtId="0" fontId="5" fillId="2" borderId="1" xfId="3" applyFont="1" applyFill="1" applyBorder="1" applyAlignment="1">
      <alignment horizontal="centerContinuous"/>
    </xf>
    <xf numFmtId="3" fontId="5" fillId="2" borderId="0" xfId="4" applyNumberFormat="1" applyFont="1" applyFill="1"/>
    <xf numFmtId="4" fontId="6" fillId="2" borderId="0" xfId="4" applyNumberFormat="1" applyFont="1" applyFill="1" applyAlignment="1">
      <alignment horizontal="right"/>
    </xf>
    <xf numFmtId="167" fontId="6" fillId="2" borderId="0" xfId="1" quotePrefix="1" applyFont="1" applyFill="1" applyAlignment="1">
      <alignment horizontal="right"/>
    </xf>
    <xf numFmtId="3" fontId="9" fillId="2" borderId="0" xfId="4" applyNumberFormat="1" applyFont="1" applyFill="1"/>
    <xf numFmtId="0" fontId="5" fillId="2" borderId="1" xfId="3" applyFont="1" applyFill="1" applyBorder="1" applyAlignment="1">
      <alignment horizontal="left"/>
    </xf>
    <xf numFmtId="3" fontId="6" fillId="2" borderId="0" xfId="4" applyNumberFormat="1" applyFont="1" applyFill="1"/>
    <xf numFmtId="3" fontId="6" fillId="2" borderId="4" xfId="4" applyNumberFormat="1" applyFont="1" applyFill="1" applyBorder="1"/>
    <xf numFmtId="3" fontId="6" fillId="2" borderId="2" xfId="4" applyNumberFormat="1" applyFont="1" applyFill="1" applyBorder="1"/>
    <xf numFmtId="0" fontId="6" fillId="2" borderId="0" xfId="0" applyFont="1" applyFill="1"/>
    <xf numFmtId="0" fontId="5" fillId="0" borderId="0" xfId="3" applyFont="1"/>
    <xf numFmtId="0" fontId="5" fillId="2" borderId="1" xfId="3" applyFont="1" applyFill="1" applyBorder="1" applyAlignment="1">
      <alignment horizontal="right"/>
    </xf>
    <xf numFmtId="0" fontId="6" fillId="2" borderId="1" xfId="3" applyFont="1" applyFill="1" applyBorder="1" applyAlignment="1">
      <alignment horizontal="center"/>
    </xf>
    <xf numFmtId="0" fontId="6" fillId="2" borderId="4" xfId="3" applyFont="1" applyFill="1" applyBorder="1"/>
    <xf numFmtId="0" fontId="6" fillId="2" borderId="5" xfId="3" applyFont="1" applyFill="1" applyBorder="1"/>
    <xf numFmtId="0" fontId="6" fillId="2" borderId="2" xfId="3" applyFont="1" applyFill="1" applyBorder="1"/>
    <xf numFmtId="0" fontId="5" fillId="2" borderId="1" xfId="3" applyFont="1" applyFill="1" applyBorder="1"/>
    <xf numFmtId="0" fontId="6" fillId="2" borderId="3" xfId="3" applyFont="1" applyFill="1" applyBorder="1"/>
    <xf numFmtId="0" fontId="5" fillId="0" borderId="0" xfId="3" applyFont="1" applyAlignment="1">
      <alignment horizontal="right"/>
    </xf>
    <xf numFmtId="0" fontId="5" fillId="0" borderId="0" xfId="3" applyFont="1" applyAlignment="1">
      <alignment horizontal="center"/>
    </xf>
    <xf numFmtId="0" fontId="5" fillId="0" borderId="0" xfId="7" applyFont="1"/>
    <xf numFmtId="0" fontId="5" fillId="2" borderId="0" xfId="7" applyFont="1" applyFill="1"/>
    <xf numFmtId="0" fontId="5" fillId="2" borderId="0" xfId="7" applyFont="1" applyFill="1" applyAlignment="1">
      <alignment horizontal="center"/>
    </xf>
    <xf numFmtId="0" fontId="5" fillId="2" borderId="0" xfId="7" applyFont="1" applyFill="1" applyAlignment="1">
      <alignment horizontal="centerContinuous"/>
    </xf>
    <xf numFmtId="0" fontId="5" fillId="2" borderId="1" xfId="7" applyFont="1" applyFill="1" applyBorder="1" applyAlignment="1">
      <alignment horizontal="centerContinuous"/>
    </xf>
    <xf numFmtId="0" fontId="6" fillId="2" borderId="0" xfId="7" applyFont="1" applyFill="1" applyAlignment="1">
      <alignment horizontal="right"/>
    </xf>
    <xf numFmtId="0" fontId="5" fillId="2" borderId="1" xfId="7" applyFont="1" applyFill="1" applyBorder="1" applyAlignment="1">
      <alignment wrapText="1"/>
    </xf>
    <xf numFmtId="0" fontId="6" fillId="2" borderId="4" xfId="7" applyFont="1" applyFill="1" applyBorder="1"/>
    <xf numFmtId="0" fontId="5" fillId="2" borderId="1" xfId="7" applyFont="1" applyFill="1" applyBorder="1"/>
    <xf numFmtId="0" fontId="6" fillId="2" borderId="0" xfId="7" applyFont="1" applyFill="1"/>
    <xf numFmtId="0" fontId="5" fillId="2" borderId="0" xfId="7" applyFont="1" applyFill="1" applyAlignment="1">
      <alignment wrapText="1"/>
    </xf>
    <xf numFmtId="0" fontId="6" fillId="2" borderId="1" xfId="7" applyFont="1" applyFill="1" applyBorder="1"/>
    <xf numFmtId="0" fontId="6" fillId="2" borderId="2" xfId="7" applyFont="1" applyFill="1" applyBorder="1"/>
    <xf numFmtId="0" fontId="3" fillId="2" borderId="0" xfId="0" applyFont="1" applyFill="1"/>
    <xf numFmtId="0" fontId="5" fillId="2" borderId="0" xfId="8" applyFont="1" applyFill="1" applyAlignment="1">
      <alignment horizontal="left"/>
    </xf>
    <xf numFmtId="0" fontId="6" fillId="2" borderId="2" xfId="8" applyFont="1" applyFill="1" applyBorder="1" applyAlignment="1">
      <alignment horizontal="left"/>
    </xf>
    <xf numFmtId="0" fontId="5" fillId="2" borderId="0" xfId="8" applyFont="1" applyFill="1"/>
    <xf numFmtId="166" fontId="5" fillId="2" borderId="0" xfId="8" applyNumberFormat="1" applyFont="1" applyFill="1"/>
    <xf numFmtId="0" fontId="6" fillId="2" borderId="0" xfId="8" applyFont="1" applyFill="1"/>
    <xf numFmtId="0" fontId="5" fillId="3" borderId="0" xfId="0" applyFont="1" applyFill="1"/>
    <xf numFmtId="0" fontId="6" fillId="2" borderId="1" xfId="3" applyFont="1" applyFill="1" applyBorder="1" applyAlignment="1">
      <alignment horizontal="right" wrapText="1"/>
    </xf>
    <xf numFmtId="0" fontId="6" fillId="2" borderId="0" xfId="8" applyFont="1" applyFill="1" applyAlignment="1">
      <alignment vertical="center"/>
    </xf>
    <xf numFmtId="0" fontId="5" fillId="2" borderId="0" xfId="3" applyFont="1" applyFill="1" applyAlignment="1">
      <alignment horizontal="left"/>
    </xf>
    <xf numFmtId="0" fontId="11" fillId="2" borderId="0" xfId="3" applyFont="1" applyFill="1" applyAlignment="1">
      <alignment horizontal="right"/>
    </xf>
    <xf numFmtId="0" fontId="5" fillId="0" borderId="0" xfId="0" applyFont="1"/>
    <xf numFmtId="166" fontId="6" fillId="0" borderId="0" xfId="1" applyNumberFormat="1" applyFont="1" applyFill="1" applyAlignment="1">
      <alignment horizontal="center"/>
    </xf>
    <xf numFmtId="0" fontId="2" fillId="2" borderId="0" xfId="3" applyFont="1" applyFill="1"/>
    <xf numFmtId="0" fontId="11" fillId="0" borderId="0" xfId="3" applyFont="1" applyAlignment="1">
      <alignment horizontal="right"/>
    </xf>
    <xf numFmtId="167" fontId="5" fillId="2" borderId="0" xfId="1" applyFont="1" applyFill="1"/>
    <xf numFmtId="167" fontId="5" fillId="2" borderId="0" xfId="1" applyFont="1" applyFill="1" applyAlignment="1">
      <alignment horizontal="right"/>
    </xf>
    <xf numFmtId="0" fontId="2" fillId="2" borderId="0" xfId="8" applyFont="1" applyFill="1"/>
    <xf numFmtId="0" fontId="5" fillId="2" borderId="6" xfId="8" applyFont="1" applyFill="1" applyBorder="1"/>
    <xf numFmtId="0" fontId="6" fillId="2" borderId="6" xfId="9" applyFont="1" applyFill="1" applyBorder="1" applyAlignment="1">
      <alignment horizontal="right"/>
    </xf>
    <xf numFmtId="3" fontId="6" fillId="2" borderId="6" xfId="9" applyNumberFormat="1" applyFont="1" applyFill="1" applyBorder="1" applyAlignment="1">
      <alignment horizontal="right"/>
    </xf>
    <xf numFmtId="0" fontId="6" fillId="2" borderId="6" xfId="10" applyFont="1" applyFill="1" applyBorder="1" applyAlignment="1">
      <alignment horizontal="right"/>
    </xf>
    <xf numFmtId="0" fontId="5" fillId="2" borderId="0" xfId="8" applyFont="1" applyFill="1" applyAlignment="1">
      <alignment horizontal="center"/>
    </xf>
    <xf numFmtId="0" fontId="13" fillId="2" borderId="0" xfId="8" applyFont="1" applyFill="1"/>
    <xf numFmtId="0" fontId="6" fillId="2" borderId="0" xfId="8" applyFont="1" applyFill="1" applyAlignment="1">
      <alignment horizontal="left"/>
    </xf>
    <xf numFmtId="0" fontId="14" fillId="2" borderId="0" xfId="8" applyFont="1" applyFill="1"/>
    <xf numFmtId="0" fontId="8" fillId="2" borderId="0" xfId="8" applyFont="1" applyFill="1"/>
    <xf numFmtId="0" fontId="6" fillId="2" borderId="0" xfId="12" applyFont="1" applyFill="1"/>
    <xf numFmtId="0" fontId="5" fillId="2" borderId="6" xfId="3" applyFont="1" applyFill="1" applyBorder="1" applyAlignment="1">
      <alignment horizontal="left"/>
    </xf>
    <xf numFmtId="0" fontId="6" fillId="2" borderId="6" xfId="8" applyFont="1" applyFill="1" applyBorder="1"/>
    <xf numFmtId="9" fontId="5" fillId="2" borderId="7" xfId="13" applyFont="1" applyFill="1" applyBorder="1"/>
    <xf numFmtId="9" fontId="8" fillId="2" borderId="7" xfId="13" applyFont="1" applyFill="1" applyBorder="1"/>
    <xf numFmtId="9" fontId="5" fillId="2" borderId="0" xfId="13" applyFont="1" applyFill="1"/>
    <xf numFmtId="9" fontId="8" fillId="2" borderId="0" xfId="13" applyFont="1" applyFill="1"/>
    <xf numFmtId="0" fontId="5" fillId="0" borderId="0" xfId="3" applyFont="1" applyFill="1" applyAlignment="1">
      <alignment horizontal="center"/>
    </xf>
    <xf numFmtId="0" fontId="6" fillId="0" borderId="0" xfId="3" applyFont="1" applyFill="1" applyAlignment="1">
      <alignment horizontal="right"/>
    </xf>
    <xf numFmtId="0" fontId="5" fillId="0" borderId="0" xfId="0" applyFont="1" applyFill="1"/>
    <xf numFmtId="167" fontId="5" fillId="0" borderId="0" xfId="1" applyFont="1" applyFill="1" applyAlignment="1">
      <alignment horizontal="right"/>
    </xf>
    <xf numFmtId="0" fontId="6" fillId="0" borderId="0" xfId="3" applyFont="1" applyFill="1"/>
    <xf numFmtId="0" fontId="5" fillId="0" borderId="1" xfId="3" applyFont="1" applyFill="1" applyBorder="1" applyAlignment="1">
      <alignment horizontal="centerContinuous"/>
    </xf>
    <xf numFmtId="167" fontId="6" fillId="0" borderId="0" xfId="1" quotePrefix="1" applyFont="1" applyFill="1" applyAlignment="1">
      <alignment horizontal="right"/>
    </xf>
    <xf numFmtId="172" fontId="5" fillId="0" borderId="0" xfId="0" applyNumberFormat="1" applyFont="1" applyFill="1"/>
    <xf numFmtId="172" fontId="5" fillId="2" borderId="0" xfId="0" applyNumberFormat="1" applyFont="1" applyFill="1"/>
    <xf numFmtId="172" fontId="6" fillId="0" borderId="2" xfId="0" applyNumberFormat="1" applyFont="1" applyFill="1" applyBorder="1"/>
    <xf numFmtId="172" fontId="6" fillId="2" borderId="2" xfId="0" applyNumberFormat="1" applyFont="1" applyFill="1" applyBorder="1"/>
    <xf numFmtId="172" fontId="5" fillId="0" borderId="0" xfId="5" applyNumberFormat="1" applyFont="1" applyFill="1" applyAlignment="1">
      <alignment vertical="center"/>
    </xf>
    <xf numFmtId="172" fontId="5" fillId="2" borderId="0" xfId="5" applyNumberFormat="1" applyFont="1" applyFill="1" applyAlignment="1">
      <alignment vertical="center"/>
    </xf>
    <xf numFmtId="170" fontId="6" fillId="0" borderId="0" xfId="1" applyNumberFormat="1" applyFont="1" applyFill="1" applyAlignment="1">
      <alignment horizontal="center"/>
    </xf>
    <xf numFmtId="170" fontId="6" fillId="2" borderId="0" xfId="1" applyNumberFormat="1" applyFont="1" applyFill="1" applyAlignment="1">
      <alignment horizontal="center"/>
    </xf>
    <xf numFmtId="170" fontId="5" fillId="0" borderId="0" xfId="1" applyNumberFormat="1" applyFont="1" applyFill="1"/>
    <xf numFmtId="170" fontId="5" fillId="2" borderId="0" xfId="4" applyNumberFormat="1" applyFont="1" applyFill="1"/>
    <xf numFmtId="170" fontId="5" fillId="2" borderId="0" xfId="1" applyNumberFormat="1" applyFont="1" applyFill="1"/>
    <xf numFmtId="170" fontId="5" fillId="0" borderId="0" xfId="1" applyNumberFormat="1" applyFont="1" applyFill="1" applyAlignment="1">
      <alignment horizontal="right"/>
    </xf>
    <xf numFmtId="170" fontId="5" fillId="2" borderId="0" xfId="1" applyNumberFormat="1" applyFont="1" applyFill="1" applyAlignment="1">
      <alignment horizontal="right"/>
    </xf>
    <xf numFmtId="170" fontId="5" fillId="0" borderId="1" xfId="1" applyNumberFormat="1" applyFont="1" applyFill="1" applyBorder="1" applyAlignment="1">
      <alignment horizontal="center"/>
    </xf>
    <xf numFmtId="170" fontId="5" fillId="2" borderId="1" xfId="1" applyNumberFormat="1" applyFont="1" applyFill="1" applyBorder="1" applyAlignment="1">
      <alignment horizontal="center"/>
    </xf>
    <xf numFmtId="170" fontId="5" fillId="0" borderId="0" xfId="1" applyNumberFormat="1" applyFont="1" applyFill="1" applyBorder="1" applyAlignment="1">
      <alignment horizontal="center"/>
    </xf>
    <xf numFmtId="170" fontId="5" fillId="2" borderId="0" xfId="1" applyNumberFormat="1" applyFont="1" applyFill="1" applyBorder="1" applyAlignment="1">
      <alignment horizontal="center"/>
    </xf>
    <xf numFmtId="170" fontId="5" fillId="0" borderId="6" xfId="0" applyNumberFormat="1" applyFont="1" applyFill="1" applyBorder="1"/>
    <xf numFmtId="170" fontId="5" fillId="2" borderId="6" xfId="0" applyNumberFormat="1" applyFont="1" applyFill="1" applyBorder="1"/>
    <xf numFmtId="170" fontId="5" fillId="0" borderId="1" xfId="1" applyNumberFormat="1" applyFont="1" applyFill="1" applyBorder="1" applyAlignment="1">
      <alignment horizontal="left"/>
    </xf>
    <xf numFmtId="170" fontId="5" fillId="2" borderId="1" xfId="1" applyNumberFormat="1" applyFont="1" applyFill="1" applyBorder="1" applyAlignment="1">
      <alignment horizontal="left"/>
    </xf>
    <xf numFmtId="170" fontId="6" fillId="0" borderId="4" xfId="1" applyNumberFormat="1" applyFont="1" applyFill="1" applyBorder="1" applyAlignment="1">
      <alignment horizontal="center"/>
    </xf>
    <xf numFmtId="170" fontId="6" fillId="2" borderId="4" xfId="1" applyNumberFormat="1" applyFont="1" applyFill="1" applyBorder="1" applyAlignment="1">
      <alignment horizontal="center"/>
    </xf>
    <xf numFmtId="170" fontId="5" fillId="0" borderId="0" xfId="0" applyNumberFormat="1" applyFont="1" applyFill="1"/>
    <xf numFmtId="170" fontId="5" fillId="2" borderId="0" xfId="0" applyNumberFormat="1" applyFont="1" applyFill="1"/>
    <xf numFmtId="170" fontId="6" fillId="0" borderId="2" xfId="1" applyNumberFormat="1" applyFont="1" applyFill="1" applyBorder="1" applyAlignment="1">
      <alignment horizontal="center"/>
    </xf>
    <xf numFmtId="170" fontId="6" fillId="2" borderId="2" xfId="1" applyNumberFormat="1" applyFont="1" applyFill="1" applyBorder="1" applyAlignment="1">
      <alignment horizontal="center"/>
    </xf>
    <xf numFmtId="171" fontId="5" fillId="2" borderId="0" xfId="1" applyNumberFormat="1" applyFont="1" applyFill="1" applyAlignment="1">
      <alignment horizontal="center"/>
    </xf>
    <xf numFmtId="171" fontId="6" fillId="2" borderId="4" xfId="1" applyNumberFormat="1" applyFont="1" applyFill="1" applyBorder="1"/>
    <xf numFmtId="171" fontId="6" fillId="2" borderId="5" xfId="1" applyNumberFormat="1" applyFont="1" applyFill="1" applyBorder="1" applyAlignment="1">
      <alignment horizontal="center"/>
    </xf>
    <xf numFmtId="171" fontId="6" fillId="2" borderId="2" xfId="1" applyNumberFormat="1" applyFont="1" applyFill="1" applyBorder="1"/>
    <xf numFmtId="171" fontId="6" fillId="2" borderId="0" xfId="1" applyNumberFormat="1" applyFont="1" applyFill="1" applyAlignment="1">
      <alignment horizontal="center"/>
    </xf>
    <xf numFmtId="171" fontId="6" fillId="0" borderId="4" xfId="1" applyNumberFormat="1" applyFont="1" applyFill="1" applyBorder="1"/>
    <xf numFmtId="171" fontId="5" fillId="0" borderId="0" xfId="1" applyNumberFormat="1" applyFont="1" applyFill="1" applyAlignment="1">
      <alignment horizontal="center"/>
    </xf>
    <xf numFmtId="171" fontId="6" fillId="2" borderId="3" xfId="1" applyNumberFormat="1" applyFont="1" applyFill="1" applyBorder="1"/>
    <xf numFmtId="171" fontId="6" fillId="0" borderId="3" xfId="1" applyNumberFormat="1" applyFont="1" applyFill="1" applyBorder="1"/>
    <xf numFmtId="171" fontId="6" fillId="0" borderId="2" xfId="1" applyNumberFormat="1" applyFont="1" applyFill="1" applyBorder="1"/>
    <xf numFmtId="171" fontId="6" fillId="0" borderId="0" xfId="1" applyNumberFormat="1" applyFont="1" applyFill="1" applyAlignment="1">
      <alignment horizontal="center"/>
    </xf>
    <xf numFmtId="0" fontId="6" fillId="2" borderId="1" xfId="3" applyFont="1" applyFill="1" applyBorder="1" applyAlignment="1">
      <alignment horizontal="center" vertical="center"/>
    </xf>
    <xf numFmtId="170" fontId="6" fillId="2" borderId="4" xfId="1" applyNumberFormat="1" applyFont="1" applyFill="1" applyBorder="1"/>
    <xf numFmtId="170" fontId="5" fillId="2" borderId="0" xfId="7" applyNumberFormat="1" applyFont="1" applyFill="1" applyAlignment="1">
      <alignment horizontal="right"/>
    </xf>
    <xf numFmtId="170" fontId="6" fillId="2" borderId="0" xfId="7" applyNumberFormat="1" applyFont="1" applyFill="1" applyAlignment="1">
      <alignment horizontal="right"/>
    </xf>
    <xf numFmtId="170" fontId="6" fillId="2" borderId="1" xfId="1" applyNumberFormat="1" applyFont="1" applyFill="1" applyBorder="1"/>
    <xf numFmtId="170" fontId="6" fillId="2" borderId="0" xfId="1" applyNumberFormat="1" applyFont="1" applyFill="1"/>
    <xf numFmtId="170" fontId="6" fillId="0" borderId="0" xfId="1" applyNumberFormat="1" applyFont="1" applyFill="1"/>
    <xf numFmtId="170" fontId="6" fillId="2" borderId="2" xfId="1" applyNumberFormat="1" applyFont="1" applyFill="1" applyBorder="1"/>
    <xf numFmtId="0" fontId="5" fillId="2" borderId="0" xfId="0" applyFont="1" applyFill="1"/>
    <xf numFmtId="0" fontId="18" fillId="0" borderId="0" xfId="0" applyFont="1"/>
    <xf numFmtId="0" fontId="19" fillId="0" borderId="0" xfId="0" applyFont="1"/>
    <xf numFmtId="0" fontId="20" fillId="2" borderId="0" xfId="17" applyFont="1" applyFill="1" applyAlignment="1">
      <alignment horizontal="left" vertical="center" wrapText="1"/>
    </xf>
    <xf numFmtId="0" fontId="3" fillId="2" borderId="2" xfId="0" applyFont="1" applyFill="1" applyBorder="1"/>
    <xf numFmtId="0" fontId="21" fillId="2" borderId="0" xfId="0" applyFont="1" applyFill="1"/>
    <xf numFmtId="0" fontId="21" fillId="2" borderId="0" xfId="0" quotePrefix="1" applyFont="1" applyFill="1"/>
    <xf numFmtId="0" fontId="3" fillId="2" borderId="0" xfId="0" applyFont="1" applyFill="1" applyBorder="1"/>
    <xf numFmtId="0" fontId="6" fillId="3" borderId="1" xfId="3" applyFont="1" applyFill="1" applyBorder="1" applyAlignment="1">
      <alignment horizontal="right"/>
    </xf>
    <xf numFmtId="173" fontId="5" fillId="0" borderId="0" xfId="1" applyNumberFormat="1" applyFont="1" applyFill="1"/>
    <xf numFmtId="0" fontId="6" fillId="2" borderId="0" xfId="3" applyFont="1" applyFill="1" applyAlignment="1">
      <alignment horizontal="left"/>
    </xf>
    <xf numFmtId="0" fontId="6" fillId="2" borderId="0" xfId="8" applyFont="1" applyFill="1" applyAlignment="1">
      <alignment horizontal="center"/>
    </xf>
    <xf numFmtId="0" fontId="5" fillId="2" borderId="0" xfId="3" applyFont="1" applyFill="1" applyAlignment="1">
      <alignment horizontal="center"/>
    </xf>
    <xf numFmtId="0" fontId="5" fillId="2" borderId="0" xfId="3" applyFont="1" applyFill="1" applyAlignment="1">
      <alignment horizontal="right"/>
    </xf>
    <xf numFmtId="0" fontId="6" fillId="2" borderId="0" xfId="3" applyFont="1" applyFill="1" applyAlignment="1">
      <alignment horizontal="right"/>
    </xf>
    <xf numFmtId="170" fontId="5" fillId="2" borderId="0" xfId="5" applyNumberFormat="1" applyFont="1" applyFill="1" applyAlignment="1">
      <alignment vertical="center"/>
    </xf>
    <xf numFmtId="170" fontId="6" fillId="2" borderId="2" xfId="5" applyNumberFormat="1" applyFont="1" applyFill="1" applyBorder="1" applyAlignment="1">
      <alignment vertical="center"/>
    </xf>
    <xf numFmtId="170" fontId="14" fillId="2" borderId="0" xfId="5" applyNumberFormat="1" applyFont="1" applyFill="1" applyAlignment="1">
      <alignment vertical="center"/>
    </xf>
    <xf numFmtId="170" fontId="5" fillId="2" borderId="0" xfId="2" applyNumberFormat="1" applyFont="1" applyFill="1" applyAlignment="1">
      <alignment vertical="center"/>
    </xf>
    <xf numFmtId="170" fontId="6" fillId="2" borderId="0" xfId="5" applyNumberFormat="1" applyFont="1" applyFill="1"/>
    <xf numFmtId="170" fontId="16" fillId="2" borderId="0" xfId="5" applyNumberFormat="1" applyFont="1" applyFill="1"/>
    <xf numFmtId="170" fontId="6" fillId="2" borderId="0" xfId="5" applyNumberFormat="1" applyFont="1" applyFill="1" applyAlignment="1">
      <alignment vertical="center"/>
    </xf>
    <xf numFmtId="170" fontId="5" fillId="2" borderId="0" xfId="5" applyNumberFormat="1" applyFont="1" applyFill="1"/>
    <xf numFmtId="0" fontId="5" fillId="2" borderId="0" xfId="8" applyFont="1" applyFill="1" applyAlignment="1">
      <alignment vertical="center"/>
    </xf>
    <xf numFmtId="0" fontId="11" fillId="2" borderId="0" xfId="8" applyFont="1" applyFill="1" applyAlignment="1">
      <alignment vertical="center"/>
    </xf>
    <xf numFmtId="0" fontId="8" fillId="2" borderId="0" xfId="8" applyFont="1" applyFill="1" applyAlignment="1">
      <alignment vertical="center"/>
    </xf>
    <xf numFmtId="0" fontId="1" fillId="0" borderId="0" xfId="0" applyFont="1"/>
    <xf numFmtId="9" fontId="6" fillId="2" borderId="0" xfId="2" applyFont="1" applyFill="1" applyAlignment="1">
      <alignment vertical="center"/>
    </xf>
    <xf numFmtId="0" fontId="22" fillId="2" borderId="0" xfId="8" applyFont="1" applyFill="1" applyAlignment="1">
      <alignment vertical="center"/>
    </xf>
    <xf numFmtId="0" fontId="23" fillId="2" borderId="6" xfId="8" applyFont="1" applyFill="1" applyBorder="1"/>
    <xf numFmtId="0" fontId="23" fillId="2" borderId="0" xfId="8" applyFont="1" applyFill="1" applyAlignment="1">
      <alignment vertical="center"/>
    </xf>
    <xf numFmtId="0" fontId="0" fillId="0" borderId="0" xfId="0" applyFont="1"/>
    <xf numFmtId="0" fontId="6" fillId="0" borderId="1" xfId="3" applyFont="1" applyFill="1" applyBorder="1" applyAlignment="1">
      <alignment horizontal="centerContinuous"/>
    </xf>
    <xf numFmtId="0" fontId="6" fillId="2" borderId="1" xfId="3" applyFont="1" applyFill="1" applyBorder="1" applyAlignment="1">
      <alignment horizontal="centerContinuous"/>
    </xf>
    <xf numFmtId="0" fontId="0" fillId="2" borderId="6" xfId="0" applyFont="1" applyFill="1" applyBorder="1"/>
    <xf numFmtId="0" fontId="0" fillId="2" borderId="0" xfId="0" applyFont="1" applyFill="1"/>
    <xf numFmtId="0" fontId="10" fillId="2" borderId="0" xfId="0" applyFont="1" applyFill="1"/>
    <xf numFmtId="0" fontId="24" fillId="2" borderId="0" xfId="0" applyFont="1" applyFill="1" applyAlignment="1">
      <alignment horizontal="left" vertical="center" wrapText="1"/>
    </xf>
    <xf numFmtId="0" fontId="25" fillId="2" borderId="0" xfId="17" applyFont="1" applyFill="1" applyAlignment="1">
      <alignment horizontal="left" vertical="center" wrapText="1"/>
    </xf>
    <xf numFmtId="0" fontId="24" fillId="2" borderId="0" xfId="0" applyFont="1" applyFill="1" applyAlignment="1">
      <alignment horizontal="left"/>
    </xf>
    <xf numFmtId="0" fontId="10" fillId="2" borderId="0" xfId="0" applyFont="1" applyFill="1" applyAlignment="1">
      <alignment horizontal="left"/>
    </xf>
    <xf numFmtId="170" fontId="1" fillId="0" borderId="0" xfId="0" applyNumberFormat="1" applyFont="1"/>
    <xf numFmtId="168" fontId="1" fillId="0" borderId="0" xfId="1" applyNumberFormat="1" applyFont="1"/>
    <xf numFmtId="168" fontId="1" fillId="0" borderId="0" xfId="1" applyNumberFormat="1" applyFont="1" applyFill="1"/>
    <xf numFmtId="166" fontId="1" fillId="0" borderId="0" xfId="0" applyNumberFormat="1" applyFont="1"/>
    <xf numFmtId="169" fontId="11" fillId="2" borderId="0" xfId="3" applyNumberFormat="1" applyFont="1" applyFill="1"/>
    <xf numFmtId="0" fontId="8" fillId="0" borderId="0" xfId="3" applyFont="1" applyAlignment="1">
      <alignment horizontal="center"/>
    </xf>
    <xf numFmtId="0" fontId="8" fillId="0" borderId="0" xfId="3" applyFont="1" applyAlignment="1">
      <alignment horizontal="right"/>
    </xf>
    <xf numFmtId="0" fontId="8" fillId="2" borderId="0" xfId="3" applyFont="1" applyFill="1" applyAlignment="1">
      <alignment horizontal="right"/>
    </xf>
    <xf numFmtId="0" fontId="8" fillId="2" borderId="0" xfId="3" applyFont="1" applyFill="1" applyAlignment="1">
      <alignment horizontal="center"/>
    </xf>
    <xf numFmtId="0" fontId="26" fillId="2" borderId="0" xfId="0" applyFont="1" applyFill="1"/>
    <xf numFmtId="0" fontId="26" fillId="0" borderId="0" xfId="0" applyFont="1" applyFill="1"/>
    <xf numFmtId="0" fontId="7" fillId="2" borderId="0" xfId="3" applyFont="1" applyFill="1"/>
    <xf numFmtId="43" fontId="1" fillId="0" borderId="0" xfId="0" applyNumberFormat="1" applyFont="1"/>
    <xf numFmtId="170" fontId="5" fillId="0" borderId="0" xfId="5" applyNumberFormat="1" applyFont="1" applyFill="1"/>
    <xf numFmtId="170" fontId="6" fillId="0" borderId="0" xfId="5" applyNumberFormat="1" applyFont="1" applyFill="1" applyAlignment="1">
      <alignment vertical="center"/>
    </xf>
    <xf numFmtId="170" fontId="5" fillId="0" borderId="0" xfId="5" applyNumberFormat="1" applyFont="1" applyFill="1" applyAlignment="1">
      <alignment vertical="center"/>
    </xf>
    <xf numFmtId="170" fontId="6" fillId="0" borderId="2" xfId="5" applyNumberFormat="1" applyFont="1" applyFill="1" applyBorder="1" applyAlignment="1">
      <alignment vertical="center"/>
    </xf>
    <xf numFmtId="9" fontId="5" fillId="0" borderId="7" xfId="13" applyFont="1" applyFill="1" applyBorder="1"/>
    <xf numFmtId="9" fontId="5" fillId="0" borderId="0" xfId="13" applyFont="1" applyFill="1"/>
    <xf numFmtId="171" fontId="5" fillId="0" borderId="0" xfId="1" applyNumberFormat="1" applyFont="1" applyFill="1"/>
    <xf numFmtId="171" fontId="6" fillId="3" borderId="2" xfId="1" applyNumberFormat="1" applyFont="1" applyFill="1" applyBorder="1"/>
    <xf numFmtId="171" fontId="5" fillId="3" borderId="0" xfId="1" applyNumberFormat="1" applyFont="1" applyFill="1"/>
    <xf numFmtId="171" fontId="5" fillId="0" borderId="1" xfId="1" applyNumberFormat="1" applyFont="1" applyFill="1" applyBorder="1"/>
    <xf numFmtId="171" fontId="5" fillId="3" borderId="1" xfId="1" applyNumberFormat="1" applyFont="1" applyFill="1" applyBorder="1"/>
    <xf numFmtId="171" fontId="5" fillId="2" borderId="1" xfId="1" applyNumberFormat="1" applyFont="1" applyFill="1" applyBorder="1"/>
    <xf numFmtId="170" fontId="0" fillId="0" borderId="0" xfId="1" applyNumberFormat="1" applyFont="1" applyFill="1" applyBorder="1" applyAlignment="1"/>
    <xf numFmtId="170" fontId="0" fillId="0" borderId="0" xfId="1" applyNumberFormat="1" applyFont="1"/>
    <xf numFmtId="170" fontId="0" fillId="0" borderId="0" xfId="1" applyNumberFormat="1" applyFont="1" applyFill="1"/>
    <xf numFmtId="170" fontId="6" fillId="3" borderId="0" xfId="1" applyNumberFormat="1" applyFont="1" applyFill="1"/>
    <xf numFmtId="170" fontId="5" fillId="0" borderId="6" xfId="1" applyNumberFormat="1" applyFont="1" applyFill="1" applyBorder="1"/>
    <xf numFmtId="170" fontId="5" fillId="3" borderId="6" xfId="1" applyNumberFormat="1" applyFont="1" applyFill="1" applyBorder="1"/>
    <xf numFmtId="170" fontId="6" fillId="0" borderId="2" xfId="1" applyNumberFormat="1" applyFont="1" applyFill="1" applyBorder="1"/>
    <xf numFmtId="170" fontId="6" fillId="3" borderId="2" xfId="1" applyNumberFormat="1" applyFont="1" applyFill="1" applyBorder="1"/>
    <xf numFmtId="170" fontId="0" fillId="3" borderId="0" xfId="0" applyNumberFormat="1" applyFont="1" applyFill="1"/>
    <xf numFmtId="170" fontId="0" fillId="3" borderId="0" xfId="1" applyNumberFormat="1" applyFont="1" applyFill="1"/>
    <xf numFmtId="0" fontId="6" fillId="3" borderId="0" xfId="3" applyFont="1" applyFill="1" applyAlignment="1">
      <alignment horizontal="right"/>
    </xf>
    <xf numFmtId="0" fontId="5" fillId="3" borderId="0" xfId="3" applyFont="1" applyFill="1" applyAlignment="1">
      <alignment horizontal="right"/>
    </xf>
    <xf numFmtId="171" fontId="5" fillId="3" borderId="0" xfId="1" applyNumberFormat="1" applyFont="1" applyFill="1" applyAlignment="1">
      <alignment horizontal="center"/>
    </xf>
    <xf numFmtId="171" fontId="6" fillId="3" borderId="4" xfId="1" applyNumberFormat="1" applyFont="1" applyFill="1" applyBorder="1"/>
    <xf numFmtId="171" fontId="6" fillId="3" borderId="5" xfId="1" applyNumberFormat="1" applyFont="1" applyFill="1" applyBorder="1" applyAlignment="1">
      <alignment horizontal="center"/>
    </xf>
    <xf numFmtId="171" fontId="6" fillId="3" borderId="0" xfId="1" applyNumberFormat="1" applyFont="1" applyFill="1" applyAlignment="1">
      <alignment horizontal="center"/>
    </xf>
    <xf numFmtId="171" fontId="6" fillId="3" borderId="3" xfId="1" applyNumberFormat="1" applyFont="1" applyFill="1" applyBorder="1"/>
    <xf numFmtId="0" fontId="6" fillId="3" borderId="1" xfId="3" applyFont="1" applyFill="1" applyBorder="1" applyAlignment="1">
      <alignment horizontal="right" wrapText="1"/>
    </xf>
    <xf numFmtId="0" fontId="6" fillId="3" borderId="6" xfId="10" applyFont="1" applyFill="1" applyBorder="1" applyAlignment="1">
      <alignment horizontal="right"/>
    </xf>
    <xf numFmtId="0" fontId="13" fillId="3" borderId="0" xfId="8" applyFont="1" applyFill="1"/>
    <xf numFmtId="170" fontId="5" fillId="3" borderId="0" xfId="5" applyNumberFormat="1" applyFont="1" applyFill="1" applyAlignment="1">
      <alignment vertical="center"/>
    </xf>
    <xf numFmtId="170" fontId="6" fillId="3" borderId="2" xfId="5" applyNumberFormat="1" applyFont="1" applyFill="1" applyBorder="1" applyAlignment="1">
      <alignment vertical="center"/>
    </xf>
    <xf numFmtId="170" fontId="14" fillId="3" borderId="0" xfId="5" applyNumberFormat="1" applyFont="1" applyFill="1" applyAlignment="1">
      <alignment vertical="center"/>
    </xf>
    <xf numFmtId="170" fontId="16" fillId="3" borderId="0" xfId="5" applyNumberFormat="1" applyFont="1" applyFill="1"/>
    <xf numFmtId="0" fontId="8" fillId="3" borderId="0" xfId="8" applyFont="1" applyFill="1"/>
    <xf numFmtId="170" fontId="6" fillId="3" borderId="0" xfId="5" applyNumberFormat="1" applyFont="1" applyFill="1"/>
    <xf numFmtId="170" fontId="6" fillId="3" borderId="0" xfId="5" applyNumberFormat="1" applyFont="1" applyFill="1" applyAlignment="1">
      <alignment vertical="center"/>
    </xf>
    <xf numFmtId="9" fontId="8" fillId="3" borderId="7" xfId="13" applyFont="1" applyFill="1" applyBorder="1"/>
    <xf numFmtId="9" fontId="8" fillId="3" borderId="0" xfId="13" applyFont="1" applyFill="1"/>
    <xf numFmtId="170" fontId="5" fillId="3" borderId="0" xfId="5" applyNumberFormat="1" applyFont="1" applyFill="1"/>
    <xf numFmtId="9" fontId="5" fillId="3" borderId="7" xfId="13" applyFont="1" applyFill="1" applyBorder="1"/>
    <xf numFmtId="9" fontId="5" fillId="3" borderId="0" xfId="13" applyFont="1" applyFill="1"/>
    <xf numFmtId="0" fontId="6" fillId="0" borderId="1" xfId="3" applyFont="1" applyFill="1" applyBorder="1" applyAlignment="1">
      <alignment horizontal="right"/>
    </xf>
    <xf numFmtId="0" fontId="0" fillId="0" borderId="8" xfId="0" applyFont="1" applyBorder="1"/>
    <xf numFmtId="4" fontId="6" fillId="0" borderId="0" xfId="4" applyNumberFormat="1" applyFont="1" applyFill="1" applyAlignment="1">
      <alignment horizontal="right"/>
    </xf>
    <xf numFmtId="170" fontId="5" fillId="0" borderId="0" xfId="4" applyNumberFormat="1" applyFont="1" applyFill="1"/>
    <xf numFmtId="0" fontId="6" fillId="0" borderId="1" xfId="3" applyFont="1" applyFill="1" applyBorder="1" applyAlignment="1">
      <alignment horizontal="right" wrapText="1"/>
    </xf>
    <xf numFmtId="0" fontId="5" fillId="0" borderId="0" xfId="3" applyFont="1" applyFill="1" applyAlignment="1">
      <alignment horizontal="right"/>
    </xf>
    <xf numFmtId="0" fontId="6" fillId="2" borderId="0" xfId="3" applyFont="1" applyFill="1" applyBorder="1"/>
    <xf numFmtId="171" fontId="6" fillId="2" borderId="0" xfId="1" applyNumberFormat="1" applyFont="1" applyFill="1" applyBorder="1" applyAlignment="1">
      <alignment horizontal="center"/>
    </xf>
    <xf numFmtId="171" fontId="6" fillId="3" borderId="0" xfId="1" applyNumberFormat="1" applyFont="1" applyFill="1" applyBorder="1" applyAlignment="1">
      <alignment horizontal="center"/>
    </xf>
    <xf numFmtId="171" fontId="6" fillId="0" borderId="5" xfId="1" applyNumberFormat="1" applyFont="1" applyFill="1" applyBorder="1" applyAlignment="1">
      <alignment horizontal="center"/>
    </xf>
    <xf numFmtId="171" fontId="6" fillId="0" borderId="0" xfId="1" applyNumberFormat="1" applyFont="1" applyFill="1" applyBorder="1" applyAlignment="1">
      <alignment horizontal="center"/>
    </xf>
    <xf numFmtId="171" fontId="6" fillId="2" borderId="0" xfId="1" applyNumberFormat="1" applyFont="1" applyFill="1" applyBorder="1"/>
    <xf numFmtId="171" fontId="6" fillId="0" borderId="0" xfId="1" applyNumberFormat="1" applyFont="1" applyFill="1" applyBorder="1"/>
    <xf numFmtId="171" fontId="6" fillId="3" borderId="0" xfId="1" applyNumberFormat="1" applyFont="1" applyFill="1" applyBorder="1"/>
    <xf numFmtId="0" fontId="6" fillId="0" borderId="1" xfId="3" applyFont="1" applyFill="1" applyBorder="1" applyAlignment="1">
      <alignment horizontal="center" vertical="center"/>
    </xf>
    <xf numFmtId="0" fontId="6" fillId="0" borderId="0" xfId="7" applyFont="1" applyFill="1" applyAlignment="1">
      <alignment horizontal="right"/>
    </xf>
    <xf numFmtId="170" fontId="6" fillId="0" borderId="4" xfId="1" applyNumberFormat="1" applyFont="1" applyFill="1" applyBorder="1"/>
    <xf numFmtId="0" fontId="1" fillId="0" borderId="8" xfId="0" applyFont="1" applyBorder="1"/>
    <xf numFmtId="170" fontId="5" fillId="0" borderId="0" xfId="7" applyNumberFormat="1" applyFont="1" applyFill="1" applyAlignment="1">
      <alignment horizontal="right"/>
    </xf>
    <xf numFmtId="170" fontId="6" fillId="0" borderId="0" xfId="7" applyNumberFormat="1" applyFont="1" applyFill="1" applyAlignment="1">
      <alignment horizontal="right"/>
    </xf>
    <xf numFmtId="0" fontId="6" fillId="0" borderId="6" xfId="9" applyFont="1" applyFill="1" applyBorder="1" applyAlignment="1">
      <alignment horizontal="right"/>
    </xf>
    <xf numFmtId="3" fontId="6" fillId="0" borderId="6" xfId="9" applyNumberFormat="1" applyFont="1" applyFill="1" applyBorder="1" applyAlignment="1">
      <alignment horizontal="right"/>
    </xf>
    <xf numFmtId="0" fontId="5" fillId="0" borderId="0" xfId="8" applyFont="1" applyFill="1" applyAlignment="1">
      <alignment horizontal="center"/>
    </xf>
    <xf numFmtId="0" fontId="5" fillId="0" borderId="0" xfId="8" applyFont="1" applyFill="1" applyAlignment="1">
      <alignment horizontal="left"/>
    </xf>
    <xf numFmtId="0" fontId="1" fillId="0" borderId="0" xfId="0" applyFont="1" applyFill="1"/>
    <xf numFmtId="170" fontId="6" fillId="0" borderId="0" xfId="5" applyNumberFormat="1" applyFont="1" applyFill="1"/>
    <xf numFmtId="166" fontId="5" fillId="0" borderId="0" xfId="8" applyNumberFormat="1" applyFont="1" applyFill="1"/>
    <xf numFmtId="0" fontId="5" fillId="0" borderId="0" xfId="8" applyFont="1" applyFill="1"/>
    <xf numFmtId="0" fontId="0" fillId="2" borderId="8" xfId="0" applyFont="1" applyFill="1" applyBorder="1"/>
    <xf numFmtId="0" fontId="1" fillId="2" borderId="0" xfId="0" applyFont="1" applyFill="1"/>
    <xf numFmtId="0" fontId="1" fillId="2" borderId="8" xfId="0" applyFont="1" applyFill="1" applyBorder="1"/>
    <xf numFmtId="0" fontId="6" fillId="0" borderId="0" xfId="8" applyFont="1" applyFill="1" applyAlignment="1">
      <alignment vertical="center"/>
    </xf>
    <xf numFmtId="9" fontId="27" fillId="0" borderId="7" xfId="13" applyFont="1" applyFill="1" applyBorder="1"/>
    <xf numFmtId="9" fontId="27" fillId="0" borderId="0" xfId="13" applyFont="1" applyFill="1"/>
    <xf numFmtId="170" fontId="5" fillId="2" borderId="6" xfId="1" applyNumberFormat="1" applyFont="1" applyFill="1" applyBorder="1"/>
    <xf numFmtId="171" fontId="5" fillId="2" borderId="0" xfId="1" applyNumberFormat="1" applyFont="1" applyFill="1"/>
    <xf numFmtId="170" fontId="0" fillId="2" borderId="0" xfId="1" applyNumberFormat="1" applyFont="1" applyFill="1" applyBorder="1" applyAlignment="1"/>
    <xf numFmtId="0" fontId="1" fillId="0" borderId="6" xfId="0" applyFont="1" applyBorder="1"/>
    <xf numFmtId="0" fontId="1" fillId="2" borderId="6" xfId="0" applyFont="1" applyFill="1" applyBorder="1"/>
    <xf numFmtId="0" fontId="6" fillId="2" borderId="0" xfId="8" applyFont="1" applyFill="1" applyAlignment="1">
      <alignment horizontal="center"/>
    </xf>
    <xf numFmtId="0" fontId="6" fillId="2" borderId="0" xfId="8" applyFont="1" applyFill="1" applyAlignment="1">
      <alignment horizontal="center" vertical="center"/>
    </xf>
    <xf numFmtId="0" fontId="6" fillId="2" borderId="8" xfId="8" applyFont="1" applyFill="1" applyBorder="1" applyAlignment="1">
      <alignment horizontal="center"/>
    </xf>
    <xf numFmtId="0" fontId="23" fillId="2" borderId="0" xfId="8" applyFont="1" applyFill="1" applyBorder="1"/>
    <xf numFmtId="9" fontId="27" fillId="2" borderId="7" xfId="13" applyFont="1" applyFill="1" applyBorder="1"/>
    <xf numFmtId="9" fontId="27" fillId="2" borderId="0" xfId="13" applyFont="1" applyFill="1"/>
    <xf numFmtId="0" fontId="14" fillId="3" borderId="0" xfId="8" applyFont="1" applyFill="1"/>
    <xf numFmtId="0" fontId="6" fillId="3" borderId="0" xfId="8" applyFont="1" applyFill="1" applyAlignment="1">
      <alignment vertical="center"/>
    </xf>
    <xf numFmtId="9" fontId="27" fillId="3" borderId="7" xfId="13" applyFont="1" applyFill="1" applyBorder="1"/>
    <xf numFmtId="9" fontId="27" fillId="3" borderId="0" xfId="13" applyFont="1" applyFill="1"/>
    <xf numFmtId="0" fontId="5" fillId="2" borderId="0" xfId="8" applyFont="1" applyFill="1" applyAlignment="1"/>
    <xf numFmtId="0" fontId="8" fillId="2" borderId="0" xfId="8" applyFont="1" applyFill="1" applyAlignment="1"/>
    <xf numFmtId="0" fontId="1" fillId="0" borderId="0" xfId="0" applyFont="1" applyAlignment="1"/>
    <xf numFmtId="0" fontId="6" fillId="2" borderId="0" xfId="8" applyFont="1" applyFill="1" applyAlignment="1"/>
    <xf numFmtId="0" fontId="5" fillId="2" borderId="6" xfId="8" applyFont="1" applyFill="1" applyBorder="1" applyAlignment="1"/>
    <xf numFmtId="0" fontId="8" fillId="3" borderId="0" xfId="8" applyFont="1" applyFill="1" applyAlignment="1"/>
    <xf numFmtId="0" fontId="6" fillId="3" borderId="0" xfId="8" applyFont="1" applyFill="1" applyAlignment="1">
      <alignment horizontal="center" vertical="center"/>
    </xf>
    <xf numFmtId="172" fontId="5" fillId="3" borderId="0" xfId="0" applyNumberFormat="1" applyFont="1" applyFill="1"/>
    <xf numFmtId="172" fontId="6" fillId="3" borderId="2" xfId="0" applyNumberFormat="1" applyFont="1" applyFill="1" applyBorder="1"/>
    <xf numFmtId="172" fontId="5" fillId="3" borderId="0" xfId="5" applyNumberFormat="1" applyFont="1" applyFill="1" applyAlignment="1">
      <alignment vertical="center"/>
    </xf>
    <xf numFmtId="0" fontId="26" fillId="3" borderId="0" xfId="0" applyFont="1" applyFill="1"/>
    <xf numFmtId="166" fontId="6" fillId="3" borderId="0" xfId="1" applyNumberFormat="1" applyFont="1" applyFill="1" applyAlignment="1">
      <alignment horizontal="center"/>
    </xf>
    <xf numFmtId="167" fontId="5" fillId="3" borderId="0" xfId="1" applyFont="1" applyFill="1" applyAlignment="1">
      <alignment horizontal="right"/>
    </xf>
    <xf numFmtId="0" fontId="6" fillId="3" borderId="0" xfId="3" applyFont="1" applyFill="1"/>
    <xf numFmtId="0" fontId="5" fillId="3" borderId="1" xfId="3" applyFont="1" applyFill="1" applyBorder="1" applyAlignment="1">
      <alignment horizontal="centerContinuous"/>
    </xf>
    <xf numFmtId="167" fontId="6" fillId="3" borderId="0" xfId="1" quotePrefix="1" applyFont="1" applyFill="1" applyAlignment="1">
      <alignment horizontal="right"/>
    </xf>
    <xf numFmtId="170" fontId="6" fillId="3" borderId="0" xfId="1" applyNumberFormat="1" applyFont="1" applyFill="1" applyAlignment="1">
      <alignment horizontal="center"/>
    </xf>
    <xf numFmtId="170" fontId="5" fillId="3" borderId="0" xfId="1" applyNumberFormat="1" applyFont="1" applyFill="1"/>
    <xf numFmtId="170" fontId="5" fillId="3" borderId="0" xfId="1" applyNumberFormat="1" applyFont="1" applyFill="1" applyAlignment="1">
      <alignment horizontal="right"/>
    </xf>
    <xf numFmtId="170" fontId="5" fillId="3" borderId="1" xfId="1" applyNumberFormat="1" applyFont="1" applyFill="1" applyBorder="1" applyAlignment="1">
      <alignment horizontal="center"/>
    </xf>
    <xf numFmtId="170" fontId="5" fillId="3" borderId="0" xfId="1" applyNumberFormat="1" applyFont="1" applyFill="1" applyBorder="1" applyAlignment="1">
      <alignment horizontal="center"/>
    </xf>
    <xf numFmtId="170" fontId="5" fillId="3" borderId="6" xfId="0" applyNumberFormat="1" applyFont="1" applyFill="1" applyBorder="1"/>
    <xf numFmtId="170" fontId="5" fillId="3" borderId="1" xfId="1" applyNumberFormat="1" applyFont="1" applyFill="1" applyBorder="1" applyAlignment="1">
      <alignment horizontal="left"/>
    </xf>
    <xf numFmtId="170" fontId="6" fillId="3" borderId="4" xfId="1" applyNumberFormat="1" applyFont="1" applyFill="1" applyBorder="1" applyAlignment="1">
      <alignment horizontal="center"/>
    </xf>
    <xf numFmtId="170" fontId="5" fillId="3" borderId="0" xfId="0" applyNumberFormat="1" applyFont="1" applyFill="1"/>
    <xf numFmtId="170" fontId="6" fillId="3" borderId="2" xfId="1" applyNumberFormat="1" applyFont="1" applyFill="1" applyBorder="1" applyAlignment="1">
      <alignment horizontal="center"/>
    </xf>
    <xf numFmtId="0" fontId="6" fillId="3" borderId="1" xfId="3" applyFont="1" applyFill="1" applyBorder="1" applyAlignment="1">
      <alignment horizontal="center" vertical="center"/>
    </xf>
    <xf numFmtId="0" fontId="6" fillId="3" borderId="0" xfId="7" applyFont="1" applyFill="1" applyAlignment="1">
      <alignment horizontal="right"/>
    </xf>
    <xf numFmtId="170" fontId="6" fillId="3" borderId="4" xfId="1" applyNumberFormat="1" applyFont="1" applyFill="1" applyBorder="1"/>
    <xf numFmtId="170" fontId="5" fillId="3" borderId="0" xfId="7" applyNumberFormat="1" applyFont="1" applyFill="1" applyAlignment="1">
      <alignment horizontal="right"/>
    </xf>
    <xf numFmtId="170" fontId="6" fillId="3" borderId="0" xfId="7" applyNumberFormat="1" applyFont="1" applyFill="1" applyAlignment="1">
      <alignment horizontal="right"/>
    </xf>
    <xf numFmtId="170" fontId="6" fillId="3" borderId="1" xfId="1" applyNumberFormat="1" applyFont="1" applyFill="1" applyBorder="1"/>
    <xf numFmtId="9" fontId="1" fillId="0" borderId="0" xfId="2" applyFont="1"/>
    <xf numFmtId="0" fontId="5" fillId="0" borderId="0" xfId="0" applyFont="1" applyAlignment="1">
      <alignment horizontal="right"/>
    </xf>
    <xf numFmtId="168" fontId="5" fillId="0" borderId="0" xfId="1" applyNumberFormat="1" applyFont="1" applyFill="1" applyAlignment="1">
      <alignment horizontal="right"/>
    </xf>
    <xf numFmtId="0" fontId="1" fillId="0" borderId="0" xfId="0" applyFont="1" applyAlignment="1">
      <alignment horizontal="right"/>
    </xf>
    <xf numFmtId="0" fontId="1" fillId="2" borderId="0" xfId="0" applyFont="1" applyFill="1" applyAlignment="1">
      <alignment horizontal="right"/>
    </xf>
    <xf numFmtId="0" fontId="6" fillId="2" borderId="8" xfId="8" applyFont="1" applyFill="1" applyBorder="1" applyAlignment="1">
      <alignment horizontal="center"/>
    </xf>
    <xf numFmtId="174" fontId="1" fillId="0" borderId="0" xfId="0" applyNumberFormat="1" applyFont="1"/>
    <xf numFmtId="170" fontId="3" fillId="3" borderId="0" xfId="1" applyNumberFormat="1" applyFont="1" applyFill="1"/>
    <xf numFmtId="0" fontId="6" fillId="2" borderId="0" xfId="3" applyFont="1" applyFill="1" applyAlignment="1">
      <alignment horizontal="left"/>
    </xf>
    <xf numFmtId="0" fontId="6" fillId="2" borderId="0" xfId="8" applyFont="1" applyFill="1" applyAlignment="1">
      <alignment horizontal="center"/>
    </xf>
    <xf numFmtId="0" fontId="6" fillId="2" borderId="8" xfId="8" applyFont="1" applyFill="1" applyBorder="1" applyAlignment="1">
      <alignment horizontal="center"/>
    </xf>
    <xf numFmtId="0" fontId="6" fillId="0" borderId="0" xfId="8" applyFont="1" applyFill="1" applyAlignment="1">
      <alignment horizontal="center"/>
    </xf>
  </cellXfs>
  <cellStyles count="18">
    <cellStyle name="Comma" xfId="1" builtinId="3"/>
    <cellStyle name="Comma 10" xfId="5" xr:uid="{DCAC9B35-13CE-43A5-B016-49A24CD6052D}"/>
    <cellStyle name="Comma 11" xfId="6" xr:uid="{C6F4A0A9-BB19-46D7-BF76-6089AE3A0F47}"/>
    <cellStyle name="Comma 2" xfId="16" xr:uid="{12E4F9C8-3D9E-4C9D-929F-F053DE951EB5}"/>
    <cellStyle name="Comma 3" xfId="15" xr:uid="{C13EE567-333B-4D48-A67E-56FBBDA3DF92}"/>
    <cellStyle name="Hyperlink" xfId="17" builtinId="8"/>
    <cellStyle name="Normal" xfId="0" builtinId="0"/>
    <cellStyle name="Normal 10 6" xfId="8" xr:uid="{01ABCEFC-D1CC-4184-8D17-7CB88AE28036}"/>
    <cellStyle name="Normal 11 7" xfId="11" xr:uid="{EEFE9943-5BB0-4D5F-80F4-A4D60E17538B}"/>
    <cellStyle name="Normal 2 2 2" xfId="10" xr:uid="{53EF64E9-0A33-439D-939D-C132A3D22B65}"/>
    <cellStyle name="Normal 3" xfId="9" xr:uid="{3C216B45-8185-4C9F-AA67-1292CB466618}"/>
    <cellStyle name="Normal 3 2" xfId="14" xr:uid="{816B2582-1D15-4D03-9EC9-CEF505F2A901}"/>
    <cellStyle name="Normal 5" xfId="3" xr:uid="{22BA8165-9C88-4B9E-A935-659D0B7C3A01}"/>
    <cellStyle name="Normal 5 2" xfId="12" xr:uid="{138EFEA2-B1A8-4F12-9196-36B6AD8C7D03}"/>
    <cellStyle name="Normal_Kont.anal.Aker a.s " xfId="7" xr:uid="{80A31F0B-7EB3-4065-8A72-9ABF213067A3}"/>
    <cellStyle name="Normal_Tabeller" xfId="4" xr:uid="{DBC5C8A5-2E49-4FBB-B388-70F4FFC69ADD}"/>
    <cellStyle name="Percent" xfId="2" builtinId="5"/>
    <cellStyle name="Percent 2" xfId="13" xr:uid="{36AA5DE4-5396-4E22-8229-81154DAFF1C9}"/>
  </cellStyles>
  <dxfs count="0"/>
  <tableStyles count="0" defaultTableStyle="TableStyleMedium2" defaultPivotStyle="PivotStyleLight16"/>
  <colors>
    <mruColors>
      <color rgb="FF21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300470</xdr:colOff>
      <xdr:row>23</xdr:row>
      <xdr:rowOff>144607</xdr:rowOff>
    </xdr:from>
    <xdr:to>
      <xdr:col>11</xdr:col>
      <xdr:colOff>389370</xdr:colOff>
      <xdr:row>62</xdr:row>
      <xdr:rowOff>144607</xdr:rowOff>
    </xdr:to>
    <xdr:sp macro="" textlink="">
      <xdr:nvSpPr>
        <xdr:cNvPr id="2" name="Rectangle 1">
          <a:extLst>
            <a:ext uri="{FF2B5EF4-FFF2-40B4-BE49-F238E27FC236}">
              <a16:creationId xmlns:a16="http://schemas.microsoft.com/office/drawing/2014/main" id="{DEBF65C8-A086-457E-96DF-386CC38CE23C}"/>
            </a:ext>
          </a:extLst>
        </xdr:cNvPr>
        <xdr:cNvSpPr/>
      </xdr:nvSpPr>
      <xdr:spPr>
        <a:xfrm>
          <a:off x="300470" y="4526107"/>
          <a:ext cx="12128500" cy="74295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252000" rtlCol="0" anchor="t"/>
        <a:lstStyle/>
        <a:p>
          <a:pPr algn="l"/>
          <a:r>
            <a:rPr lang="en-US">
              <a:solidFill>
                <a:sysClr val="windowText" lastClr="000000"/>
              </a:solidFill>
            </a:rPr>
            <a:t>Alternative performance measures, meaning financial performance measures not included within the applicable financial reporting framework, are used by the Group to provide supplemental information by excluding and including items that in management’s view, do not give indications of the periodic operating results. The APMs are used to enhance comparability of the results across periods, and management uses these measures internally when assessing performance in terms of long- and short-term business plans. The measures are adjusted IFRS measures, and are defined, calculated and consistently applied in the Group’s financial reporting. The Group focuses on EBITDA, Adjusted EBITDA, EBITDA Margin, Adjusted EBITDA Margin, Gross Margin and CAPEX when presenting the period’s financial result internally and externally. </a:t>
          </a:r>
        </a:p>
        <a:p>
          <a:pPr algn="l"/>
          <a:endParaRPr lang="en-US">
            <a:solidFill>
              <a:sysClr val="windowText" lastClr="000000"/>
            </a:solidFill>
          </a:endParaRPr>
        </a:p>
        <a:p>
          <a:pPr algn="l"/>
          <a:r>
            <a:rPr lang="en-US">
              <a:solidFill>
                <a:sysClr val="windowText" lastClr="000000"/>
              </a:solidFill>
            </a:rPr>
            <a:t>The APMs should not be considered as substitute for measures of performance in accordance with applicable financial reporting framework. </a:t>
          </a:r>
        </a:p>
        <a:p>
          <a:pPr algn="l"/>
          <a:endParaRPr lang="en-US">
            <a:solidFill>
              <a:sysClr val="windowText" lastClr="000000"/>
            </a:solidFill>
          </a:endParaRPr>
        </a:p>
        <a:p>
          <a:pPr algn="l"/>
          <a:r>
            <a:rPr lang="en-US" b="1">
              <a:solidFill>
                <a:sysClr val="windowText" lastClr="000000"/>
              </a:solidFill>
            </a:rPr>
            <a:t>The Group uses the following APMs in the reporting: </a:t>
          </a:r>
        </a:p>
        <a:p>
          <a:pPr marL="171450" indent="-171450" algn="l">
            <a:buFont typeface="Arial" panose="020B0604020202020204" pitchFamily="34" charset="0"/>
            <a:buChar char="•"/>
          </a:pPr>
          <a:r>
            <a:rPr lang="en-US">
              <a:solidFill>
                <a:sysClr val="windowText" lastClr="000000"/>
              </a:solidFill>
            </a:rPr>
            <a:t>EBITDA: Net profit (loss) for the period before net financial items, income tax expense, total depreciation, amortization and impairment </a:t>
          </a:r>
        </a:p>
        <a:p>
          <a:pPr marL="171450" indent="-171450" algn="l">
            <a:buFont typeface="Arial" panose="020B0604020202020204" pitchFamily="34" charset="0"/>
            <a:buChar char="•"/>
          </a:pPr>
          <a:r>
            <a:rPr lang="en-US">
              <a:solidFill>
                <a:sysClr val="windowText" lastClr="000000"/>
              </a:solidFill>
            </a:rPr>
            <a:t>Adjusted EBITDA: EBITDA adjusted for Special Operating Items </a:t>
          </a:r>
        </a:p>
        <a:p>
          <a:pPr marL="171450" indent="-171450" algn="l">
            <a:buFont typeface="Arial" panose="020B0604020202020204" pitchFamily="34" charset="0"/>
            <a:buChar char="•"/>
          </a:pPr>
          <a:r>
            <a:rPr lang="en-US">
              <a:solidFill>
                <a:sysClr val="windowText" lastClr="000000"/>
              </a:solidFill>
            </a:rPr>
            <a:t>EBITDA Margin %: EBITDA divided by Net sales </a:t>
          </a:r>
        </a:p>
        <a:p>
          <a:pPr marL="171450" indent="-171450" algn="l">
            <a:buFont typeface="Arial" panose="020B0604020202020204" pitchFamily="34" charset="0"/>
            <a:buChar char="•"/>
          </a:pPr>
          <a:r>
            <a:rPr lang="en-US">
              <a:solidFill>
                <a:sysClr val="windowText" lastClr="000000"/>
              </a:solidFill>
            </a:rPr>
            <a:t>Adjusted EBITDA Margin %: Adjusted EBITDA divided by Net sales </a:t>
          </a:r>
        </a:p>
        <a:p>
          <a:pPr marL="171450" indent="-171450" algn="l">
            <a:buFont typeface="Arial" panose="020B0604020202020204" pitchFamily="34" charset="0"/>
            <a:buChar char="•"/>
          </a:pPr>
          <a:r>
            <a:rPr lang="en-US">
              <a:solidFill>
                <a:sysClr val="windowText" lastClr="000000"/>
              </a:solidFill>
            </a:rPr>
            <a:t>Gross Margin %: Gross profit divided by Net sales </a:t>
          </a:r>
        </a:p>
        <a:p>
          <a:pPr marL="171450" indent="-171450" algn="l">
            <a:buFont typeface="Arial" panose="020B0604020202020204" pitchFamily="34" charset="0"/>
            <a:buChar char="•"/>
          </a:pPr>
          <a:r>
            <a:rPr lang="en-US">
              <a:solidFill>
                <a:sysClr val="windowText" lastClr="000000"/>
              </a:solidFill>
            </a:rPr>
            <a:t>CAPEX: The sum of Payments for property, plant and equipment and payments for intangibles (included in the condensed consolidated statement of cash flow) </a:t>
          </a:r>
        </a:p>
        <a:p>
          <a:pPr algn="l"/>
          <a:endParaRPr lang="en-US">
            <a:solidFill>
              <a:sysClr val="windowText" lastClr="000000"/>
            </a:solidFill>
          </a:endParaRPr>
        </a:p>
        <a:p>
          <a:pPr algn="l"/>
          <a:endParaRPr lang="en-US">
            <a:solidFill>
              <a:sysClr val="windowText" lastClr="000000"/>
            </a:solidFill>
          </a:endParaRPr>
        </a:p>
        <a:p>
          <a:pPr algn="l"/>
          <a:r>
            <a:rPr lang="en-US">
              <a:solidFill>
                <a:sysClr val="windowText" lastClr="000000"/>
              </a:solidFill>
            </a:rPr>
            <a:t>The Group defines significant items of income and expenditure as “Special Operating Items” (which is also the wording used in the Group’s financing agreements). </a:t>
          </a:r>
        </a:p>
        <a:p>
          <a:pPr algn="l"/>
          <a:endParaRPr lang="en-US" sz="1100">
            <a:solidFill>
              <a:sysClr val="windowText" lastClr="000000"/>
            </a:solidFill>
          </a:endParaRPr>
        </a:p>
        <a:p>
          <a:pPr algn="l"/>
          <a:r>
            <a:rPr lang="en-US" b="1">
              <a:solidFill>
                <a:sysClr val="windowText" lastClr="000000"/>
              </a:solidFill>
            </a:rPr>
            <a:t>As per the Group’s APM guideline, Special Operating Items encompass the following definitions: </a:t>
          </a:r>
        </a:p>
        <a:p>
          <a:pPr marL="171450" indent="-171450" algn="l">
            <a:buFont typeface="Arial" panose="020B0604020202020204" pitchFamily="34" charset="0"/>
            <a:buChar char="•"/>
          </a:pPr>
          <a:r>
            <a:rPr lang="en-US" b="1">
              <a:solidFill>
                <a:sysClr val="windowText" lastClr="000000"/>
              </a:solidFill>
            </a:rPr>
            <a:t>Restructuring costs</a:t>
          </a:r>
          <a:r>
            <a:rPr lang="en-US">
              <a:solidFill>
                <a:sysClr val="windowText" lastClr="000000"/>
              </a:solidFill>
            </a:rPr>
            <a:t>: In the event of the initiation of a restructuring program as defined in IAS 37 Provisions, Contingent Liabilities and Contingent Assets as a restructuring program that materially changes the scope of a business or the manner in which it is conducted. </a:t>
          </a:r>
        </a:p>
        <a:p>
          <a:pPr marL="171450" indent="-171450" algn="l">
            <a:buFont typeface="Arial" panose="020B0604020202020204" pitchFamily="34" charset="0"/>
            <a:buChar char="•"/>
          </a:pPr>
          <a:r>
            <a:rPr lang="en-US" b="1">
              <a:solidFill>
                <a:sysClr val="windowText" lastClr="000000"/>
              </a:solidFill>
            </a:rPr>
            <a:t>Launch costs: </a:t>
          </a:r>
          <a:r>
            <a:rPr lang="en-US">
              <a:solidFill>
                <a:sysClr val="windowText" lastClr="000000"/>
              </a:solidFill>
            </a:rPr>
            <a:t>Costs related to the launch of a new brand. Examples of relevant costs are employment of management team, R&amp;D on packaging and capsules, general start-up cost, and marketing costs from start to end of the launch campaign. </a:t>
          </a:r>
        </a:p>
        <a:p>
          <a:pPr marL="171450" indent="-171450" algn="l">
            <a:buFont typeface="Arial" panose="020B0604020202020204" pitchFamily="34" charset="0"/>
            <a:buChar char="•"/>
          </a:pPr>
          <a:r>
            <a:rPr lang="en-US" b="1">
              <a:solidFill>
                <a:sysClr val="windowText" lastClr="000000"/>
              </a:solidFill>
            </a:rPr>
            <a:t>Transaction related costs: </a:t>
          </a:r>
          <a:r>
            <a:rPr lang="en-US">
              <a:solidFill>
                <a:sysClr val="windowText" lastClr="000000"/>
              </a:solidFill>
            </a:rPr>
            <a:t>These costs include fees to legal and tax advice related to a share issues (unless not carried towards equity) or M&amp;A valuation fees, underwriting fees, roadshow costs, and certain bonus schemes directly linked to such transactions. </a:t>
          </a:r>
        </a:p>
        <a:p>
          <a:pPr marL="171450" indent="-171450" algn="l">
            <a:buFont typeface="Arial" panose="020B0604020202020204" pitchFamily="34" charset="0"/>
            <a:buChar char="•"/>
          </a:pPr>
          <a:r>
            <a:rPr lang="en-US" b="1">
              <a:solidFill>
                <a:sysClr val="windowText" lastClr="000000"/>
              </a:solidFill>
            </a:rPr>
            <a:t>Settlements</a:t>
          </a:r>
          <a:r>
            <a:rPr lang="en-US">
              <a:solidFill>
                <a:sysClr val="windowText" lastClr="000000"/>
              </a:solidFill>
            </a:rPr>
            <a:t>: In the event the Company has paid to or received settlements from other parties. </a:t>
          </a:r>
        </a:p>
        <a:p>
          <a:pPr marL="171450" indent="-171450" algn="l">
            <a:buFont typeface="Arial" panose="020B0604020202020204" pitchFamily="34" charset="0"/>
            <a:buChar char="•"/>
          </a:pPr>
          <a:r>
            <a:rPr lang="en-US" b="1">
              <a:solidFill>
                <a:sysClr val="windowText" lastClr="000000"/>
              </a:solidFill>
            </a:rPr>
            <a:t>Legal and consulting expenses: </a:t>
          </a:r>
          <a:r>
            <a:rPr lang="en-US">
              <a:solidFill>
                <a:sysClr val="windowText" lastClr="000000"/>
              </a:solidFill>
            </a:rPr>
            <a:t>Litigation expenses related to lawsuit settlements, legal and consultancy fees. </a:t>
          </a:r>
        </a:p>
        <a:p>
          <a:pPr marL="171450" indent="-171450" algn="l">
            <a:buFont typeface="Arial" panose="020B0604020202020204" pitchFamily="34" charset="0"/>
            <a:buChar char="•"/>
          </a:pPr>
          <a:r>
            <a:rPr lang="en-US" b="1">
              <a:solidFill>
                <a:sysClr val="windowText" lastClr="000000"/>
              </a:solidFill>
            </a:rPr>
            <a:t>Gains/ losses on sale of assets: </a:t>
          </a:r>
          <a:r>
            <a:rPr lang="en-US">
              <a:solidFill>
                <a:sysClr val="windowText" lastClr="000000"/>
              </a:solidFill>
            </a:rPr>
            <a:t>The sale of property, plant and equipment and intangible assets, and any (material) gains or losses are considered non-recurring. </a:t>
          </a:r>
        </a:p>
        <a:p>
          <a:pPr marL="171450" indent="-171450" algn="l">
            <a:buFont typeface="Arial" panose="020B0604020202020204" pitchFamily="34" charset="0"/>
            <a:buChar char="•"/>
          </a:pPr>
          <a:r>
            <a:rPr lang="en-US" b="1">
              <a:solidFill>
                <a:sysClr val="windowText" lastClr="000000"/>
              </a:solidFill>
            </a:rPr>
            <a:t>Impairments</a:t>
          </a:r>
          <a:r>
            <a:rPr lang="en-US">
              <a:solidFill>
                <a:sysClr val="windowText" lastClr="000000"/>
              </a:solidFill>
            </a:rPr>
            <a:t>: When the (reversal of) impairment is the result of an isolated, non–recurring event, this is considered non-recurring. </a:t>
          </a:r>
        </a:p>
        <a:p>
          <a:pPr marL="171450" indent="-171450" algn="l">
            <a:buFont typeface="Arial" panose="020B0604020202020204" pitchFamily="34" charset="0"/>
            <a:buChar char="•"/>
          </a:pPr>
          <a:r>
            <a:rPr lang="en-US" b="1">
              <a:solidFill>
                <a:sysClr val="windowText" lastClr="000000"/>
              </a:solidFill>
            </a:rPr>
            <a:t>Unrealized gains/losses on financial instruments</a:t>
          </a:r>
          <a:r>
            <a:rPr lang="en-US">
              <a:solidFill>
                <a:sysClr val="windowText" lastClr="000000"/>
              </a:solidFill>
            </a:rPr>
            <a:t>: Unrealized effects related to financial instruments are not part of the company’s normal operations, and any unrealized gains or losses are adjusted. </a:t>
          </a:r>
        </a:p>
        <a:p>
          <a:pPr marL="171450" indent="-171450" algn="l">
            <a:buFont typeface="Arial" panose="020B0604020202020204" pitchFamily="34" charset="0"/>
            <a:buChar char="•"/>
          </a:pPr>
          <a:r>
            <a:rPr lang="en-US" b="1">
              <a:solidFill>
                <a:sysClr val="windowText" lastClr="000000"/>
              </a:solidFill>
            </a:rPr>
            <a:t>Other: </a:t>
          </a:r>
          <a:r>
            <a:rPr lang="en-US">
              <a:solidFill>
                <a:sysClr val="windowText" lastClr="000000"/>
              </a:solidFill>
            </a:rPr>
            <a:t>Other material transactions which are special in nature compared to ordinary operational income or expenses</a:t>
          </a:r>
          <a:endParaRPr 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423864</xdr:colOff>
      <xdr:row>0</xdr:row>
      <xdr:rowOff>182880</xdr:rowOff>
    </xdr:from>
    <xdr:to>
      <xdr:col>1</xdr:col>
      <xdr:colOff>1914525</xdr:colOff>
      <xdr:row>3</xdr:row>
      <xdr:rowOff>55078</xdr:rowOff>
    </xdr:to>
    <xdr:pic>
      <xdr:nvPicPr>
        <xdr:cNvPr id="2" name="Picture 1" descr="Shaping the future">
          <a:extLst>
            <a:ext uri="{FF2B5EF4-FFF2-40B4-BE49-F238E27FC236}">
              <a16:creationId xmlns:a16="http://schemas.microsoft.com/office/drawing/2014/main" id="{F21C882B-B7A2-4505-9400-64D8A2140E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3864" y="182880"/>
          <a:ext cx="1490661" cy="4722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FINANCE\OKONOMI\YEAR%202002\GROUP\GRCONS4Q200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Konsern%20rapportering/Produksjon%201998/M&#229;nedsoppgj&#248;r/&#216;konomirapport%20m&#229;ned/Res%20etter%20fina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Konsern%20rapportering/Produksjon%201997/M&#229;nedsoppgj&#248;r/&#216;konomirapport%20m&#229;ned/AKERRGI_gv.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egnskap/Konsern/M&#229;nedsrapportering/2014/0314/AKBM%20Antarctic%20Budget%202014%20v1.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Konsern%20rapportering/Produksjon%201998/M&#229;nedsoppgj&#248;r/&#216;konomirapport%20m&#229;ned/Res%20etter%20finans%20forecas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Regnskap\Konsern\M&#229;nedsrapportering\2013\1113\AKBM_CFO_report_Nov_201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Q:\Analyse\AKER%20ASA%20DES%20Kopi_des_09_Prosjektspes%20saldoliste%20(295)%20V6%20med%20valtua%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Regnskap\Konsern\Martin\US%20Production\AKBMM%20acquisition\Copy%20of%20Houston%20forecast%20model%20v0.266.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Regnskap\Konsern\Budget\Budget%202018\Budget%20forecast%20model%20v1.600.xlsb"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Regnskap\Konsern\Budget\Budsjett%202016\Budget%202016.xlsb"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unoask-sfi001\finance\FINANCE\OKONOMI\YEAR%202002\BUSA\Yearend%20Reporting%20Model%202002%20-%20TL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nsern%20rapportering/Produksjon%202006/&#197;rsoppgj&#248;r%2006/Konsernregnskap/Aker%20Kv&#230;rner/N_09%20-%20Contract%20info.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martina/AppData/Local/Microsoft/Windows/Temporary%20Internet%20Files/Content.Outlook/6QU69MLF/AMH%20Draft%20Databook%20160807%20base%20for%20client%20versio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Regnskap\Aker%20BioMarine%20Antarctic%20AS\ABM%20Antarctic%20AS%202011\Driftsrapporter\11%2009%20Upstream%20Report.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GNSKAP/Cecilie/Aker%20Capital%20AS/Rapporter/oppr%20Prosjektspes%20saldoliste%20(295)%20V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egnskap/Aker%20Biomarine%20ASA/2010/Saldobalanser/Saldobalanse%20Visma%20til%20ER_0310_AKBM%20AS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gnskap/Konsern/Budsjett%202013/AKBM%20Antarctic%20Budsjett%202013%20FINAL%20(V1.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Documents%20and%20Settings/mattsj/Local%20Settings/Temporary%20Internet%20Files/OLK58/Budget%20DTC%20Germany%202010%20(3).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ua70/Box/Finance/Forecast/Official%20Forecasts/2020/Forecast%204/Budget%20Forecast%20Model%20v1.91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nsern%20rapportering/Produksjon%201997/M&#229;nedsoppgj&#248;r/1KVARTAL/AKRREP.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al%20aker%20rb%20fordringer%20og%20ban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monas/Local%20Settings/Temporary%20Internet%20Files/OLK6/Copy%20of%20Budsjett%20Norge%20-%20Tors%20forsla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egnskap\Aker%20BioMarine%20Antarctic%20AS\ABM%20Antarctic%20AS%202010\Driftsrapportering\10%2009%20Upstream%20Repor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KER_RGI_1\NETDATA\LEDRAPP\PROD\KONSERN\FAKT97\AKERRGI.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rtins/Desktop/M&#229;nadsbokslut%202016/August/Snapshot/Budget%20forecast%20model%20v1.257.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artina/AppData/Local/Microsoft/Windows/Temporary%20Internet%20Files/Content.Outlook/6QU69MLF/Transaction%20Foundations%20Databook%202606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Rates"/>
      <sheetName val="ABC Prof&amp;Bal"/>
      <sheetName val="Oppsum"/>
      <sheetName val="Elim Group"/>
      <sheetName val="Elim"/>
      <sheetName val="Change"/>
      <sheetName val="EK"/>
      <sheetName val="Segment"/>
      <sheetName val="Segment2"/>
      <sheetName val="Goodw"/>
      <sheetName val="Saldobal"/>
      <sheetName val="Res_bal"/>
      <sheetName val="øk oversikt"/>
      <sheetName val="ABC Prof_Bal"/>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verse"/>
      <sheetName val="Driftsresultat oversikt "/>
      <sheetName val="Oversikter"/>
      <sheetName val="Datainn"/>
      <sheetName val="Oversikter år"/>
      <sheetName val="Sortering"/>
      <sheetName val="øk oversikt Aker RGI med Hold"/>
    </sheetNames>
    <sheetDataSet>
      <sheetData sheetId="0"/>
      <sheetData sheetId="1"/>
      <sheetData sheetId="2"/>
      <sheetData sheetId="3" refreshError="1">
        <row r="9">
          <cell r="C9" t="str">
            <v>DRIFTSINNTEKTER</v>
          </cell>
          <cell r="E9" t="str">
            <v>Avvik</v>
          </cell>
          <cell r="F9" t="str">
            <v>DRIFTSRESULTAT</v>
          </cell>
          <cell r="H9" t="str">
            <v>Avvik</v>
          </cell>
          <cell r="I9" t="str">
            <v>RESULTAT ETTER FINANSIELLE POSTER</v>
          </cell>
          <cell r="K9" t="str">
            <v>Avvik</v>
          </cell>
          <cell r="L9" t="str">
            <v>DRIFTSINNTEKTER</v>
          </cell>
          <cell r="N9" t="str">
            <v>Avvik</v>
          </cell>
          <cell r="O9" t="str">
            <v>DRIFTSRESULTAT</v>
          </cell>
          <cell r="Q9" t="str">
            <v>Avvik</v>
          </cell>
          <cell r="R9" t="str">
            <v>RESULTAT ETTER FINANSIELLE POSTER</v>
          </cell>
          <cell r="T9" t="str">
            <v>Avvik</v>
          </cell>
        </row>
        <row r="10">
          <cell r="A10" t="str">
            <v>AI00HOL00</v>
          </cell>
          <cell r="B10" t="str">
            <v>Aker Invest</v>
          </cell>
          <cell r="C10">
            <v>460954</v>
          </cell>
          <cell r="D10" t="str">
            <v/>
          </cell>
          <cell r="E10">
            <v>460954</v>
          </cell>
          <cell r="F10">
            <v>460937</v>
          </cell>
          <cell r="G10" t="str">
            <v/>
          </cell>
          <cell r="H10">
            <v>460937</v>
          </cell>
          <cell r="I10">
            <v>471693</v>
          </cell>
          <cell r="J10">
            <v>-2637</v>
          </cell>
          <cell r="K10">
            <v>474330</v>
          </cell>
          <cell r="L10">
            <v>0</v>
          </cell>
          <cell r="M10" t="str">
            <v/>
          </cell>
          <cell r="N10">
            <v>0</v>
          </cell>
          <cell r="O10">
            <v>0</v>
          </cell>
          <cell r="P10">
            <v>90</v>
          </cell>
          <cell r="Q10">
            <v>-90</v>
          </cell>
          <cell r="R10">
            <v>3673</v>
          </cell>
          <cell r="S10">
            <v>-373</v>
          </cell>
          <cell r="T10">
            <v>4046</v>
          </cell>
        </row>
        <row r="11">
          <cell r="A11" t="str">
            <v>AIASOTH02</v>
          </cell>
          <cell r="B11" t="str">
            <v>Aker Skolen AS</v>
          </cell>
          <cell r="C11" t="str">
            <v/>
          </cell>
          <cell r="D11" t="str">
            <v/>
          </cell>
          <cell r="E11">
            <v>0</v>
          </cell>
          <cell r="F11" t="str">
            <v/>
          </cell>
          <cell r="G11" t="str">
            <v/>
          </cell>
          <cell r="H11">
            <v>0</v>
          </cell>
          <cell r="I11" t="str">
            <v/>
          </cell>
          <cell r="J11" t="str">
            <v/>
          </cell>
          <cell r="K11">
            <v>0</v>
          </cell>
          <cell r="L11" t="str">
            <v/>
          </cell>
          <cell r="M11" t="str">
            <v/>
          </cell>
          <cell r="N11">
            <v>0</v>
          </cell>
          <cell r="O11" t="str">
            <v/>
          </cell>
          <cell r="P11" t="str">
            <v/>
          </cell>
          <cell r="Q11">
            <v>0</v>
          </cell>
          <cell r="R11" t="str">
            <v/>
          </cell>
          <cell r="S11" t="str">
            <v/>
          </cell>
          <cell r="T11">
            <v>0</v>
          </cell>
        </row>
        <row r="12">
          <cell r="A12" t="str">
            <v>AIGBHOL01</v>
          </cell>
          <cell r="B12" t="str">
            <v>Grundingen Boligselskap AS</v>
          </cell>
          <cell r="C12" t="str">
            <v/>
          </cell>
          <cell r="D12" t="str">
            <v/>
          </cell>
          <cell r="E12">
            <v>0</v>
          </cell>
          <cell r="F12" t="str">
            <v/>
          </cell>
          <cell r="G12" t="str">
            <v/>
          </cell>
          <cell r="H12">
            <v>0</v>
          </cell>
          <cell r="I12" t="str">
            <v/>
          </cell>
          <cell r="J12">
            <v>1970</v>
          </cell>
          <cell r="K12">
            <v>-1970</v>
          </cell>
          <cell r="L12" t="str">
            <v/>
          </cell>
          <cell r="M12" t="str">
            <v/>
          </cell>
          <cell r="N12">
            <v>0</v>
          </cell>
          <cell r="O12" t="str">
            <v/>
          </cell>
          <cell r="P12" t="str">
            <v/>
          </cell>
          <cell r="Q12">
            <v>0</v>
          </cell>
          <cell r="R12" t="str">
            <v/>
          </cell>
          <cell r="S12">
            <v>197</v>
          </cell>
          <cell r="T12">
            <v>-197</v>
          </cell>
        </row>
        <row r="13">
          <cell r="A13" t="str">
            <v>AIMIHOL01</v>
          </cell>
          <cell r="B13" t="str">
            <v>Aker Maritime Invest</v>
          </cell>
          <cell r="C13" t="str">
            <v/>
          </cell>
          <cell r="D13" t="str">
            <v/>
          </cell>
          <cell r="E13">
            <v>0</v>
          </cell>
          <cell r="F13" t="str">
            <v/>
          </cell>
          <cell r="G13" t="str">
            <v/>
          </cell>
          <cell r="H13">
            <v>0</v>
          </cell>
          <cell r="I13" t="str">
            <v/>
          </cell>
          <cell r="J13">
            <v>-4589</v>
          </cell>
          <cell r="K13">
            <v>4589</v>
          </cell>
          <cell r="L13" t="str">
            <v/>
          </cell>
          <cell r="M13" t="str">
            <v/>
          </cell>
          <cell r="N13">
            <v>0</v>
          </cell>
          <cell r="O13" t="str">
            <v/>
          </cell>
          <cell r="P13" t="str">
            <v/>
          </cell>
          <cell r="Q13">
            <v>0</v>
          </cell>
          <cell r="R13" t="str">
            <v/>
          </cell>
          <cell r="S13">
            <v>-959</v>
          </cell>
          <cell r="T13">
            <v>959</v>
          </cell>
        </row>
        <row r="14">
          <cell r="A14" t="str">
            <v>AINHOTH01</v>
          </cell>
          <cell r="B14" t="str">
            <v>Norcem Houston Inc.</v>
          </cell>
          <cell r="C14" t="str">
            <v/>
          </cell>
          <cell r="D14" t="str">
            <v/>
          </cell>
          <cell r="E14">
            <v>0</v>
          </cell>
          <cell r="F14" t="str">
            <v/>
          </cell>
          <cell r="G14" t="str">
            <v/>
          </cell>
          <cell r="H14">
            <v>0</v>
          </cell>
          <cell r="I14" t="str">
            <v/>
          </cell>
          <cell r="J14" t="str">
            <v/>
          </cell>
          <cell r="K14">
            <v>0</v>
          </cell>
          <cell r="L14" t="str">
            <v/>
          </cell>
          <cell r="M14" t="str">
            <v/>
          </cell>
          <cell r="N14">
            <v>0</v>
          </cell>
          <cell r="O14" t="str">
            <v/>
          </cell>
          <cell r="P14" t="str">
            <v/>
          </cell>
          <cell r="Q14">
            <v>0</v>
          </cell>
          <cell r="R14" t="str">
            <v/>
          </cell>
          <cell r="S14" t="str">
            <v/>
          </cell>
          <cell r="T14">
            <v>0</v>
          </cell>
        </row>
        <row r="15">
          <cell r="A15" t="str">
            <v>AINPOTH01</v>
          </cell>
          <cell r="B15" t="str">
            <v>NPC a.s</v>
          </cell>
          <cell r="C15" t="str">
            <v/>
          </cell>
          <cell r="D15" t="str">
            <v/>
          </cell>
          <cell r="E15">
            <v>0</v>
          </cell>
          <cell r="F15">
            <v>-4</v>
          </cell>
          <cell r="G15" t="str">
            <v/>
          </cell>
          <cell r="H15">
            <v>-4</v>
          </cell>
          <cell r="I15">
            <v>-4</v>
          </cell>
          <cell r="J15" t="str">
            <v/>
          </cell>
          <cell r="K15">
            <v>-4</v>
          </cell>
          <cell r="L15" t="str">
            <v/>
          </cell>
          <cell r="M15" t="str">
            <v/>
          </cell>
          <cell r="N15">
            <v>0</v>
          </cell>
          <cell r="O15">
            <v>0</v>
          </cell>
          <cell r="P15" t="str">
            <v/>
          </cell>
          <cell r="Q15">
            <v>0</v>
          </cell>
          <cell r="R15">
            <v>0</v>
          </cell>
          <cell r="S15" t="str">
            <v/>
          </cell>
          <cell r="T15">
            <v>0</v>
          </cell>
        </row>
        <row r="16">
          <cell r="A16" t="str">
            <v>AIOOOTH01</v>
          </cell>
          <cell r="B16" t="str">
            <v>Lysaker Prosjektledelse AS</v>
          </cell>
          <cell r="C16" t="str">
            <v/>
          </cell>
          <cell r="D16" t="str">
            <v/>
          </cell>
          <cell r="E16">
            <v>0</v>
          </cell>
          <cell r="F16">
            <v>-4</v>
          </cell>
          <cell r="G16" t="str">
            <v/>
          </cell>
          <cell r="H16">
            <v>-4</v>
          </cell>
          <cell r="I16">
            <v>102</v>
          </cell>
          <cell r="J16" t="str">
            <v/>
          </cell>
          <cell r="K16">
            <v>102</v>
          </cell>
          <cell r="L16" t="str">
            <v/>
          </cell>
          <cell r="M16" t="str">
            <v/>
          </cell>
          <cell r="N16">
            <v>0</v>
          </cell>
          <cell r="O16">
            <v>0</v>
          </cell>
          <cell r="P16" t="str">
            <v/>
          </cell>
          <cell r="Q16">
            <v>0</v>
          </cell>
          <cell r="R16">
            <v>0</v>
          </cell>
          <cell r="S16" t="str">
            <v/>
          </cell>
          <cell r="T16">
            <v>0</v>
          </cell>
        </row>
        <row r="17">
          <cell r="A17" t="str">
            <v>AIREOTH01</v>
          </cell>
          <cell r="B17" t="str">
            <v>Aker Reassuranse</v>
          </cell>
          <cell r="C17" t="str">
            <v/>
          </cell>
          <cell r="D17">
            <v>0</v>
          </cell>
          <cell r="E17">
            <v>0</v>
          </cell>
          <cell r="F17" t="str">
            <v/>
          </cell>
          <cell r="G17">
            <v>364</v>
          </cell>
          <cell r="H17">
            <v>-364</v>
          </cell>
          <cell r="I17" t="str">
            <v/>
          </cell>
          <cell r="J17">
            <v>728</v>
          </cell>
          <cell r="K17">
            <v>-728</v>
          </cell>
          <cell r="L17" t="str">
            <v/>
          </cell>
          <cell r="M17">
            <v>0</v>
          </cell>
          <cell r="N17">
            <v>0</v>
          </cell>
          <cell r="O17" t="str">
            <v/>
          </cell>
          <cell r="P17">
            <v>36</v>
          </cell>
          <cell r="Q17">
            <v>-36</v>
          </cell>
          <cell r="R17" t="str">
            <v/>
          </cell>
          <cell r="S17">
            <v>72</v>
          </cell>
          <cell r="T17">
            <v>-72</v>
          </cell>
        </row>
        <row r="18">
          <cell r="A18" t="str">
            <v>BV00HOL00</v>
          </cell>
          <cell r="B18" t="str">
            <v>RGI (Europe) BV</v>
          </cell>
          <cell r="C18" t="str">
            <v/>
          </cell>
          <cell r="D18" t="str">
            <v/>
          </cell>
          <cell r="E18">
            <v>0</v>
          </cell>
          <cell r="F18">
            <v>-620</v>
          </cell>
          <cell r="G18">
            <v>-71</v>
          </cell>
          <cell r="H18">
            <v>-549</v>
          </cell>
          <cell r="I18">
            <v>13890</v>
          </cell>
          <cell r="J18">
            <v>27122</v>
          </cell>
          <cell r="K18">
            <v>-13232</v>
          </cell>
          <cell r="L18" t="str">
            <v/>
          </cell>
          <cell r="M18" t="str">
            <v/>
          </cell>
          <cell r="N18">
            <v>0</v>
          </cell>
          <cell r="O18">
            <v>-272</v>
          </cell>
          <cell r="P18">
            <v>-7</v>
          </cell>
          <cell r="Q18">
            <v>-265</v>
          </cell>
          <cell r="R18">
            <v>566</v>
          </cell>
          <cell r="S18">
            <v>2464</v>
          </cell>
          <cell r="T18">
            <v>-1898</v>
          </cell>
        </row>
        <row r="19">
          <cell r="A19" t="str">
            <v>BVDKHOL01</v>
          </cell>
          <cell r="B19" t="str">
            <v>RGI (Denmark) APS</v>
          </cell>
          <cell r="C19" t="str">
            <v/>
          </cell>
          <cell r="D19" t="str">
            <v/>
          </cell>
          <cell r="E19">
            <v>0</v>
          </cell>
          <cell r="F19">
            <v>-567</v>
          </cell>
          <cell r="G19" t="str">
            <v/>
          </cell>
          <cell r="H19">
            <v>-567</v>
          </cell>
          <cell r="I19">
            <v>-567</v>
          </cell>
          <cell r="J19" t="str">
            <v/>
          </cell>
          <cell r="K19">
            <v>-567</v>
          </cell>
          <cell r="L19" t="str">
            <v/>
          </cell>
          <cell r="M19" t="str">
            <v/>
          </cell>
          <cell r="N19">
            <v>0</v>
          </cell>
          <cell r="O19">
            <v>-67</v>
          </cell>
          <cell r="P19" t="str">
            <v/>
          </cell>
          <cell r="Q19">
            <v>-67</v>
          </cell>
          <cell r="R19">
            <v>-75</v>
          </cell>
          <cell r="S19" t="str">
            <v/>
          </cell>
          <cell r="T19">
            <v>-75</v>
          </cell>
        </row>
        <row r="20">
          <cell r="A20" t="str">
            <v>BVSEFOD00</v>
          </cell>
          <cell r="B20" t="str">
            <v>RGI Seafoods inc</v>
          </cell>
          <cell r="C20" t="str">
            <v/>
          </cell>
          <cell r="D20" t="str">
            <v/>
          </cell>
          <cell r="E20">
            <v>0</v>
          </cell>
          <cell r="F20">
            <v>-620</v>
          </cell>
          <cell r="G20">
            <v>-220</v>
          </cell>
          <cell r="H20">
            <v>-400</v>
          </cell>
          <cell r="I20">
            <v>10729</v>
          </cell>
          <cell r="J20">
            <v>10707</v>
          </cell>
          <cell r="K20">
            <v>22</v>
          </cell>
          <cell r="L20" t="str">
            <v/>
          </cell>
          <cell r="M20" t="str">
            <v/>
          </cell>
          <cell r="N20">
            <v>0</v>
          </cell>
          <cell r="O20">
            <v>-22</v>
          </cell>
          <cell r="P20">
            <v>-71</v>
          </cell>
          <cell r="Q20">
            <v>49</v>
          </cell>
          <cell r="R20">
            <v>1102</v>
          </cell>
          <cell r="S20">
            <v>1044</v>
          </cell>
          <cell r="T20">
            <v>58</v>
          </cell>
        </row>
        <row r="21">
          <cell r="A21" t="str">
            <v>BVUSHOL01</v>
          </cell>
          <cell r="B21" t="str">
            <v>RGI INC</v>
          </cell>
          <cell r="C21">
            <v>8</v>
          </cell>
          <cell r="D21">
            <v>85</v>
          </cell>
          <cell r="E21">
            <v>-77</v>
          </cell>
          <cell r="F21">
            <v>-15152</v>
          </cell>
          <cell r="G21">
            <v>-14342</v>
          </cell>
          <cell r="H21">
            <v>-810</v>
          </cell>
          <cell r="I21">
            <v>-3917</v>
          </cell>
          <cell r="J21">
            <v>47719</v>
          </cell>
          <cell r="K21">
            <v>-51636</v>
          </cell>
          <cell r="L21">
            <v>8</v>
          </cell>
          <cell r="M21">
            <v>14</v>
          </cell>
          <cell r="N21">
            <v>-6</v>
          </cell>
          <cell r="O21">
            <v>-419</v>
          </cell>
          <cell r="P21">
            <v>-1207</v>
          </cell>
          <cell r="Q21">
            <v>788</v>
          </cell>
          <cell r="R21">
            <v>1272</v>
          </cell>
          <cell r="S21">
            <v>4899</v>
          </cell>
          <cell r="T21">
            <v>-3627</v>
          </cell>
        </row>
        <row r="22">
          <cell r="A22" t="str">
            <v>CPHKON00</v>
          </cell>
          <cell r="B22" t="str">
            <v>CPH Konsern</v>
          </cell>
          <cell r="C22" t="str">
            <v/>
          </cell>
          <cell r="D22" t="str">
            <v/>
          </cell>
          <cell r="E22">
            <v>0</v>
          </cell>
          <cell r="F22">
            <v>-766</v>
          </cell>
          <cell r="G22" t="str">
            <v/>
          </cell>
          <cell r="H22">
            <v>-766</v>
          </cell>
          <cell r="I22">
            <v>12254</v>
          </cell>
          <cell r="J22">
            <v>13454</v>
          </cell>
          <cell r="K22">
            <v>-1200</v>
          </cell>
          <cell r="L22" t="str">
            <v/>
          </cell>
          <cell r="M22" t="str">
            <v/>
          </cell>
          <cell r="N22">
            <v>0</v>
          </cell>
          <cell r="O22">
            <v>-8</v>
          </cell>
          <cell r="P22" t="str">
            <v/>
          </cell>
          <cell r="Q22">
            <v>-8</v>
          </cell>
          <cell r="R22">
            <v>-7</v>
          </cell>
          <cell r="S22">
            <v>1493</v>
          </cell>
          <cell r="T22">
            <v>-1500</v>
          </cell>
        </row>
        <row r="23">
          <cell r="A23" t="str">
            <v>RGIHOL01</v>
          </cell>
          <cell r="B23" t="str">
            <v>Aker RGI ASA</v>
          </cell>
          <cell r="C23">
            <v>137313</v>
          </cell>
          <cell r="D23" t="str">
            <v/>
          </cell>
          <cell r="E23">
            <v>137313</v>
          </cell>
          <cell r="F23">
            <v>52100</v>
          </cell>
          <cell r="G23">
            <v>-62906</v>
          </cell>
          <cell r="H23">
            <v>115006</v>
          </cell>
          <cell r="I23">
            <v>-104503</v>
          </cell>
          <cell r="J23">
            <v>-93406</v>
          </cell>
          <cell r="K23">
            <v>-11097</v>
          </cell>
          <cell r="L23">
            <v>0</v>
          </cell>
          <cell r="M23" t="str">
            <v/>
          </cell>
          <cell r="N23">
            <v>0</v>
          </cell>
          <cell r="O23">
            <v>-8524</v>
          </cell>
          <cell r="P23">
            <v>-6262</v>
          </cell>
          <cell r="Q23">
            <v>-2262</v>
          </cell>
          <cell r="R23">
            <v>63208</v>
          </cell>
          <cell r="S23">
            <v>-21012</v>
          </cell>
          <cell r="T23">
            <v>84220</v>
          </cell>
        </row>
        <row r="24">
          <cell r="A24" t="str">
            <v>RGIHOL06</v>
          </cell>
          <cell r="B24" t="str">
            <v>RGI Finance SA</v>
          </cell>
          <cell r="C24" t="str">
            <v/>
          </cell>
          <cell r="D24" t="str">
            <v/>
          </cell>
          <cell r="E24">
            <v>0</v>
          </cell>
          <cell r="F24">
            <v>-30</v>
          </cell>
          <cell r="G24" t="str">
            <v/>
          </cell>
          <cell r="H24">
            <v>-30</v>
          </cell>
          <cell r="I24">
            <v>370</v>
          </cell>
          <cell r="J24">
            <v>320</v>
          </cell>
          <cell r="K24">
            <v>50</v>
          </cell>
          <cell r="L24" t="str">
            <v/>
          </cell>
          <cell r="M24" t="str">
            <v/>
          </cell>
          <cell r="N24">
            <v>0</v>
          </cell>
          <cell r="O24">
            <v>0</v>
          </cell>
          <cell r="P24" t="str">
            <v/>
          </cell>
          <cell r="Q24">
            <v>0</v>
          </cell>
          <cell r="R24">
            <v>29</v>
          </cell>
          <cell r="S24">
            <v>36</v>
          </cell>
          <cell r="T24">
            <v>-7</v>
          </cell>
        </row>
        <row r="25">
          <cell r="A25" t="str">
            <v>RGIHOL07</v>
          </cell>
          <cell r="B25" t="str">
            <v>Norcrest Finance Corporation</v>
          </cell>
          <cell r="C25" t="str">
            <v/>
          </cell>
          <cell r="D25" t="str">
            <v/>
          </cell>
          <cell r="E25">
            <v>0</v>
          </cell>
          <cell r="F25">
            <v>-30</v>
          </cell>
          <cell r="G25">
            <v>-21</v>
          </cell>
          <cell r="H25">
            <v>-9</v>
          </cell>
          <cell r="I25">
            <v>-83</v>
          </cell>
          <cell r="J25">
            <v>-3451</v>
          </cell>
          <cell r="K25">
            <v>3368</v>
          </cell>
          <cell r="L25" t="str">
            <v/>
          </cell>
          <cell r="M25" t="str">
            <v/>
          </cell>
          <cell r="N25">
            <v>0</v>
          </cell>
          <cell r="O25">
            <v>0</v>
          </cell>
          <cell r="P25">
            <v>0</v>
          </cell>
          <cell r="Q25">
            <v>0</v>
          </cell>
          <cell r="R25">
            <v>674</v>
          </cell>
          <cell r="S25">
            <v>-355</v>
          </cell>
          <cell r="T25">
            <v>1029</v>
          </cell>
        </row>
        <row r="26">
          <cell r="A26" t="str">
            <v>RGIHOL16</v>
          </cell>
          <cell r="B26" t="str">
            <v>RGI AS</v>
          </cell>
          <cell r="C26" t="str">
            <v/>
          </cell>
          <cell r="D26" t="str">
            <v/>
          </cell>
          <cell r="E26">
            <v>0</v>
          </cell>
          <cell r="F26" t="str">
            <v/>
          </cell>
          <cell r="G26" t="str">
            <v/>
          </cell>
          <cell r="H26">
            <v>0</v>
          </cell>
          <cell r="I26">
            <v>1</v>
          </cell>
          <cell r="J26" t="str">
            <v/>
          </cell>
          <cell r="K26">
            <v>1</v>
          </cell>
          <cell r="L26" t="str">
            <v/>
          </cell>
          <cell r="M26" t="str">
            <v/>
          </cell>
          <cell r="N26">
            <v>0</v>
          </cell>
          <cell r="O26" t="str">
            <v/>
          </cell>
          <cell r="P26" t="str">
            <v/>
          </cell>
          <cell r="Q26">
            <v>0</v>
          </cell>
          <cell r="R26">
            <v>1</v>
          </cell>
          <cell r="S26" t="str">
            <v/>
          </cell>
          <cell r="T26">
            <v>1</v>
          </cell>
        </row>
        <row r="27">
          <cell r="A27" t="str">
            <v>RGIHOL20</v>
          </cell>
          <cell r="B27" t="str">
            <v>Aker Finans</v>
          </cell>
          <cell r="C27" t="str">
            <v/>
          </cell>
          <cell r="D27" t="str">
            <v/>
          </cell>
          <cell r="E27">
            <v>0</v>
          </cell>
          <cell r="F27" t="str">
            <v/>
          </cell>
          <cell r="G27" t="str">
            <v/>
          </cell>
          <cell r="H27">
            <v>0</v>
          </cell>
          <cell r="I27">
            <v>6</v>
          </cell>
          <cell r="J27" t="str">
            <v/>
          </cell>
          <cell r="K27">
            <v>6</v>
          </cell>
          <cell r="L27" t="str">
            <v/>
          </cell>
          <cell r="M27" t="str">
            <v/>
          </cell>
          <cell r="N27">
            <v>0</v>
          </cell>
          <cell r="O27" t="str">
            <v/>
          </cell>
          <cell r="P27" t="str">
            <v/>
          </cell>
          <cell r="Q27">
            <v>0</v>
          </cell>
          <cell r="R27">
            <v>0</v>
          </cell>
          <cell r="S27" t="str">
            <v/>
          </cell>
          <cell r="T27">
            <v>0</v>
          </cell>
        </row>
        <row r="28">
          <cell r="A28" t="str">
            <v>RGIHOL21</v>
          </cell>
          <cell r="B28" t="str">
            <v>Aker RGI Prosjektutvikling</v>
          </cell>
          <cell r="C28" t="str">
            <v/>
          </cell>
          <cell r="D28" t="str">
            <v/>
          </cell>
          <cell r="E28">
            <v>0</v>
          </cell>
          <cell r="F28" t="str">
            <v/>
          </cell>
          <cell r="G28" t="str">
            <v/>
          </cell>
          <cell r="H28">
            <v>0</v>
          </cell>
          <cell r="I28">
            <v>101420</v>
          </cell>
          <cell r="J28" t="str">
            <v/>
          </cell>
          <cell r="K28">
            <v>101420</v>
          </cell>
          <cell r="L28" t="str">
            <v/>
          </cell>
          <cell r="M28" t="str">
            <v/>
          </cell>
          <cell r="N28">
            <v>0</v>
          </cell>
          <cell r="O28" t="str">
            <v/>
          </cell>
          <cell r="P28" t="str">
            <v/>
          </cell>
          <cell r="Q28">
            <v>0</v>
          </cell>
          <cell r="R28">
            <v>0</v>
          </cell>
          <cell r="S28" t="str">
            <v/>
          </cell>
          <cell r="T28">
            <v>0</v>
          </cell>
        </row>
        <row r="29">
          <cell r="A29" t="str">
            <v>RGIHOL22</v>
          </cell>
          <cell r="B29" t="str">
            <v>Aker RGI Industriutvikling</v>
          </cell>
          <cell r="C29" t="str">
            <v/>
          </cell>
          <cell r="D29" t="str">
            <v/>
          </cell>
          <cell r="E29">
            <v>0</v>
          </cell>
          <cell r="F29" t="str">
            <v/>
          </cell>
          <cell r="G29" t="str">
            <v/>
          </cell>
          <cell r="H29">
            <v>0</v>
          </cell>
          <cell r="I29">
            <v>27337</v>
          </cell>
          <cell r="J29" t="str">
            <v/>
          </cell>
          <cell r="K29">
            <v>27337</v>
          </cell>
          <cell r="L29" t="str">
            <v/>
          </cell>
          <cell r="M29" t="str">
            <v/>
          </cell>
          <cell r="N29">
            <v>0</v>
          </cell>
          <cell r="O29" t="str">
            <v/>
          </cell>
          <cell r="P29" t="str">
            <v/>
          </cell>
          <cell r="Q29">
            <v>0</v>
          </cell>
          <cell r="R29">
            <v>0</v>
          </cell>
          <cell r="S29" t="str">
            <v/>
          </cell>
          <cell r="T29">
            <v>0</v>
          </cell>
        </row>
        <row r="30">
          <cell r="B30" t="str">
            <v>Elimineringer holding</v>
          </cell>
          <cell r="C30">
            <v>94</v>
          </cell>
          <cell r="D30">
            <v>331</v>
          </cell>
          <cell r="E30">
            <v>-237</v>
          </cell>
          <cell r="F30">
            <v>1780</v>
          </cell>
          <cell r="G30">
            <v>-452</v>
          </cell>
          <cell r="H30">
            <v>2232</v>
          </cell>
          <cell r="I30">
            <v>75673</v>
          </cell>
          <cell r="J30">
            <v>26</v>
          </cell>
          <cell r="K30">
            <v>75647</v>
          </cell>
          <cell r="L30" t="str">
            <v/>
          </cell>
          <cell r="M30" t="str">
            <v/>
          </cell>
          <cell r="N30">
            <v>316</v>
          </cell>
          <cell r="O30" t="str">
            <v/>
          </cell>
          <cell r="P30" t="str">
            <v/>
          </cell>
          <cell r="Q30">
            <v>-22</v>
          </cell>
          <cell r="R30" t="str">
            <v/>
          </cell>
          <cell r="S30" t="str">
            <v/>
          </cell>
          <cell r="T30">
            <v>1553</v>
          </cell>
        </row>
        <row r="31">
          <cell r="A31" t="str">
            <v>OPHOL</v>
          </cell>
          <cell r="B31" t="str">
            <v>Operating, total holding comp.</v>
          </cell>
          <cell r="C31">
            <v>598369</v>
          </cell>
          <cell r="D31">
            <v>416</v>
          </cell>
          <cell r="E31">
            <v>597953</v>
          </cell>
          <cell r="F31">
            <v>497024</v>
          </cell>
          <cell r="G31">
            <v>-77648</v>
          </cell>
          <cell r="H31">
            <v>574672</v>
          </cell>
          <cell r="I31">
            <v>604401</v>
          </cell>
          <cell r="J31">
            <v>-2037</v>
          </cell>
          <cell r="K31">
            <v>606438</v>
          </cell>
          <cell r="L31">
            <v>355</v>
          </cell>
          <cell r="M31">
            <v>45</v>
          </cell>
          <cell r="N31">
            <v>310</v>
          </cell>
          <cell r="O31">
            <v>-9375</v>
          </cell>
          <cell r="P31">
            <v>-7462</v>
          </cell>
          <cell r="Q31">
            <v>-1913</v>
          </cell>
          <cell r="R31">
            <v>72002</v>
          </cell>
          <cell r="S31">
            <v>-12488</v>
          </cell>
          <cell r="T31">
            <v>84490</v>
          </cell>
        </row>
        <row r="32">
          <cell r="A32" t="str">
            <v>BVREHOL00</v>
          </cell>
          <cell r="B32" t="str">
            <v>RGI Real Estate Inc.</v>
          </cell>
          <cell r="C32" t="str">
            <v/>
          </cell>
          <cell r="D32" t="str">
            <v/>
          </cell>
          <cell r="E32">
            <v>0</v>
          </cell>
          <cell r="F32" t="str">
            <v/>
          </cell>
          <cell r="G32" t="str">
            <v/>
          </cell>
          <cell r="H32">
            <v>0</v>
          </cell>
          <cell r="I32" t="str">
            <v/>
          </cell>
          <cell r="J32" t="str">
            <v/>
          </cell>
          <cell r="K32">
            <v>0</v>
          </cell>
          <cell r="L32" t="str">
            <v/>
          </cell>
          <cell r="M32" t="str">
            <v/>
          </cell>
          <cell r="N32">
            <v>0</v>
          </cell>
          <cell r="O32" t="str">
            <v/>
          </cell>
          <cell r="P32" t="str">
            <v/>
          </cell>
          <cell r="Q32">
            <v>0</v>
          </cell>
          <cell r="R32" t="str">
            <v/>
          </cell>
          <cell r="S32" t="str">
            <v/>
          </cell>
          <cell r="T32">
            <v>0</v>
          </cell>
        </row>
        <row r="33">
          <cell r="A33" t="str">
            <v>BVREPPRO06</v>
          </cell>
          <cell r="B33" t="str">
            <v>Avantor ASA</v>
          </cell>
          <cell r="C33" t="str">
            <v/>
          </cell>
          <cell r="D33" t="str">
            <v/>
          </cell>
          <cell r="E33">
            <v>0</v>
          </cell>
          <cell r="F33" t="str">
            <v/>
          </cell>
          <cell r="G33" t="str">
            <v/>
          </cell>
          <cell r="H33">
            <v>0</v>
          </cell>
          <cell r="I33" t="str">
            <v/>
          </cell>
          <cell r="J33" t="str">
            <v/>
          </cell>
          <cell r="K33">
            <v>0</v>
          </cell>
          <cell r="L33" t="str">
            <v/>
          </cell>
          <cell r="M33" t="str">
            <v/>
          </cell>
          <cell r="N33">
            <v>0</v>
          </cell>
          <cell r="O33" t="str">
            <v/>
          </cell>
          <cell r="P33" t="str">
            <v/>
          </cell>
          <cell r="Q33">
            <v>0</v>
          </cell>
          <cell r="R33" t="str">
            <v/>
          </cell>
          <cell r="S33" t="str">
            <v/>
          </cell>
          <cell r="T33">
            <v>0</v>
          </cell>
        </row>
        <row r="34">
          <cell r="A34" t="str">
            <v>BVREPRO02</v>
          </cell>
          <cell r="B34" t="str">
            <v>Resource group Inc</v>
          </cell>
          <cell r="C34">
            <v>76</v>
          </cell>
          <cell r="D34" t="str">
            <v/>
          </cell>
          <cell r="E34">
            <v>76</v>
          </cell>
          <cell r="F34">
            <v>-348</v>
          </cell>
          <cell r="G34">
            <v>-213</v>
          </cell>
          <cell r="H34">
            <v>-135</v>
          </cell>
          <cell r="I34">
            <v>-1973</v>
          </cell>
          <cell r="J34">
            <v>-348</v>
          </cell>
          <cell r="K34">
            <v>-1625</v>
          </cell>
          <cell r="L34">
            <v>0</v>
          </cell>
          <cell r="M34" t="str">
            <v/>
          </cell>
          <cell r="N34">
            <v>0</v>
          </cell>
          <cell r="O34">
            <v>-30</v>
          </cell>
          <cell r="P34">
            <v>-85</v>
          </cell>
          <cell r="Q34">
            <v>55</v>
          </cell>
          <cell r="R34">
            <v>-185</v>
          </cell>
          <cell r="S34">
            <v>-99</v>
          </cell>
          <cell r="T34">
            <v>-86</v>
          </cell>
        </row>
        <row r="35">
          <cell r="A35" t="str">
            <v>BVREPRO03</v>
          </cell>
          <cell r="B35" t="str">
            <v>RGI Realty Inc.</v>
          </cell>
          <cell r="C35" t="str">
            <v/>
          </cell>
          <cell r="D35" t="str">
            <v/>
          </cell>
          <cell r="E35">
            <v>0</v>
          </cell>
          <cell r="F35" t="str">
            <v/>
          </cell>
          <cell r="G35" t="str">
            <v/>
          </cell>
          <cell r="H35">
            <v>0</v>
          </cell>
          <cell r="I35" t="str">
            <v/>
          </cell>
          <cell r="J35" t="str">
            <v/>
          </cell>
          <cell r="K35">
            <v>0</v>
          </cell>
          <cell r="L35" t="str">
            <v/>
          </cell>
          <cell r="M35" t="str">
            <v/>
          </cell>
          <cell r="N35">
            <v>0</v>
          </cell>
          <cell r="O35" t="str">
            <v/>
          </cell>
          <cell r="P35" t="str">
            <v/>
          </cell>
          <cell r="Q35">
            <v>0</v>
          </cell>
          <cell r="R35" t="str">
            <v/>
          </cell>
          <cell r="S35" t="str">
            <v/>
          </cell>
          <cell r="T35">
            <v>0</v>
          </cell>
        </row>
        <row r="36">
          <cell r="A36" t="str">
            <v>BVREPRO04</v>
          </cell>
          <cell r="B36" t="str">
            <v>Legend Properties</v>
          </cell>
          <cell r="C36">
            <v>521383</v>
          </cell>
          <cell r="D36">
            <v>428464</v>
          </cell>
          <cell r="E36">
            <v>92919</v>
          </cell>
          <cell r="F36">
            <v>10964</v>
          </cell>
          <cell r="G36">
            <v>61877</v>
          </cell>
          <cell r="H36">
            <v>-50913</v>
          </cell>
          <cell r="I36">
            <v>-45321</v>
          </cell>
          <cell r="J36">
            <v>5843</v>
          </cell>
          <cell r="K36">
            <v>-51164</v>
          </cell>
          <cell r="L36">
            <v>260582</v>
          </cell>
          <cell r="M36">
            <v>60641</v>
          </cell>
          <cell r="N36">
            <v>199941</v>
          </cell>
          <cell r="O36">
            <v>36059</v>
          </cell>
          <cell r="P36">
            <v>2741</v>
          </cell>
          <cell r="Q36">
            <v>33318</v>
          </cell>
          <cell r="R36">
            <v>29758</v>
          </cell>
          <cell r="S36">
            <v>-2897</v>
          </cell>
          <cell r="T36">
            <v>32655</v>
          </cell>
        </row>
        <row r="37">
          <cell r="A37" t="str">
            <v>BVREPRO05</v>
          </cell>
          <cell r="B37" t="str">
            <v>RGI Holdings Inc.</v>
          </cell>
          <cell r="C37">
            <v>0</v>
          </cell>
          <cell r="D37" t="str">
            <v/>
          </cell>
          <cell r="E37">
            <v>0</v>
          </cell>
          <cell r="F37">
            <v>-1089</v>
          </cell>
          <cell r="G37" t="str">
            <v/>
          </cell>
          <cell r="H37">
            <v>-1089</v>
          </cell>
          <cell r="I37">
            <v>2110</v>
          </cell>
          <cell r="J37" t="str">
            <v/>
          </cell>
          <cell r="K37">
            <v>2110</v>
          </cell>
          <cell r="L37">
            <v>0</v>
          </cell>
          <cell r="M37" t="str">
            <v/>
          </cell>
          <cell r="N37">
            <v>0</v>
          </cell>
          <cell r="O37">
            <v>24</v>
          </cell>
          <cell r="P37" t="str">
            <v/>
          </cell>
          <cell r="Q37">
            <v>24</v>
          </cell>
          <cell r="R37">
            <v>201</v>
          </cell>
          <cell r="S37" t="str">
            <v/>
          </cell>
          <cell r="T37">
            <v>201</v>
          </cell>
        </row>
        <row r="38">
          <cell r="A38" t="str">
            <v>AISLPRO00</v>
          </cell>
          <cell r="B38" t="str">
            <v>Slemmestad Eiendom</v>
          </cell>
          <cell r="C38">
            <v>94</v>
          </cell>
          <cell r="D38">
            <v>331</v>
          </cell>
          <cell r="E38">
            <v>-237</v>
          </cell>
          <cell r="F38">
            <v>1781</v>
          </cell>
          <cell r="G38">
            <v>-452</v>
          </cell>
          <cell r="H38">
            <v>2233</v>
          </cell>
          <cell r="I38">
            <v>2387</v>
          </cell>
          <cell r="J38">
            <v>1997</v>
          </cell>
          <cell r="K38">
            <v>390</v>
          </cell>
          <cell r="L38">
            <v>-2653</v>
          </cell>
          <cell r="M38">
            <v>31</v>
          </cell>
          <cell r="N38">
            <v>-2684</v>
          </cell>
          <cell r="O38">
            <v>-63</v>
          </cell>
          <cell r="P38">
            <v>-41</v>
          </cell>
          <cell r="Q38">
            <v>-22</v>
          </cell>
          <cell r="R38">
            <v>-48</v>
          </cell>
          <cell r="S38">
            <v>205</v>
          </cell>
          <cell r="T38">
            <v>-253</v>
          </cell>
        </row>
        <row r="39">
          <cell r="B39" t="str">
            <v>Elimineringer eiendom</v>
          </cell>
          <cell r="C39">
            <v>-94</v>
          </cell>
          <cell r="D39">
            <v>-331</v>
          </cell>
          <cell r="E39">
            <v>237</v>
          </cell>
          <cell r="F39">
            <v>-1781</v>
          </cell>
          <cell r="G39">
            <v>-287</v>
          </cell>
          <cell r="H39">
            <v>-1494</v>
          </cell>
          <cell r="I39">
            <v>-2388</v>
          </cell>
          <cell r="J39">
            <v>84</v>
          </cell>
          <cell r="K39">
            <v>-2472</v>
          </cell>
          <cell r="L39" t="str">
            <v/>
          </cell>
          <cell r="M39" t="str">
            <v/>
          </cell>
          <cell r="N39">
            <v>2684</v>
          </cell>
          <cell r="O39" t="str">
            <v/>
          </cell>
          <cell r="P39" t="str">
            <v/>
          </cell>
          <cell r="Q39">
            <v>30</v>
          </cell>
          <cell r="R39" t="str">
            <v/>
          </cell>
          <cell r="S39" t="str">
            <v/>
          </cell>
          <cell r="T39">
            <v>4763</v>
          </cell>
        </row>
        <row r="40">
          <cell r="A40" t="str">
            <v>OPPRO</v>
          </cell>
          <cell r="B40" t="str">
            <v>Operating, total property comp.</v>
          </cell>
          <cell r="C40">
            <v>521459</v>
          </cell>
          <cell r="D40">
            <v>428464</v>
          </cell>
          <cell r="E40">
            <v>92995</v>
          </cell>
          <cell r="F40">
            <v>9527</v>
          </cell>
          <cell r="G40">
            <v>60925</v>
          </cell>
          <cell r="H40">
            <v>-51398</v>
          </cell>
          <cell r="I40">
            <v>-45185</v>
          </cell>
          <cell r="J40">
            <v>7576</v>
          </cell>
          <cell r="K40">
            <v>-52761</v>
          </cell>
          <cell r="L40">
            <v>260582</v>
          </cell>
          <cell r="M40">
            <v>60641</v>
          </cell>
          <cell r="N40">
            <v>199941</v>
          </cell>
          <cell r="O40">
            <v>36053</v>
          </cell>
          <cell r="P40">
            <v>2648</v>
          </cell>
          <cell r="Q40">
            <v>33405</v>
          </cell>
          <cell r="R40">
            <v>34568</v>
          </cell>
          <cell r="S40">
            <v>-2712</v>
          </cell>
          <cell r="T40">
            <v>37280</v>
          </cell>
        </row>
        <row r="41">
          <cell r="A41" t="str">
            <v>OPOGT</v>
          </cell>
          <cell r="B41" t="str">
            <v>AKER MARITIME</v>
          </cell>
          <cell r="C41">
            <v>16008922</v>
          </cell>
          <cell r="D41">
            <v>13318471</v>
          </cell>
          <cell r="E41">
            <v>2690451</v>
          </cell>
          <cell r="F41">
            <v>588664</v>
          </cell>
          <cell r="G41">
            <v>634362</v>
          </cell>
          <cell r="H41">
            <v>-45698</v>
          </cell>
          <cell r="I41">
            <v>551869</v>
          </cell>
          <cell r="J41">
            <v>584627</v>
          </cell>
          <cell r="K41">
            <v>-32758</v>
          </cell>
          <cell r="L41">
            <v>1624644</v>
          </cell>
          <cell r="M41">
            <v>1318071</v>
          </cell>
          <cell r="N41">
            <v>306573</v>
          </cell>
          <cell r="O41">
            <v>57988</v>
          </cell>
          <cell r="P41">
            <v>72000</v>
          </cell>
          <cell r="Q41">
            <v>-14012</v>
          </cell>
          <cell r="R41">
            <v>54342</v>
          </cell>
          <cell r="S41">
            <v>70204</v>
          </cell>
          <cell r="T41">
            <v>-15862</v>
          </cell>
        </row>
        <row r="42">
          <cell r="A42" t="str">
            <v>OPCEM</v>
          </cell>
          <cell r="B42" t="str">
            <v>Operating, total building comp.</v>
          </cell>
          <cell r="C42" t="str">
            <v/>
          </cell>
          <cell r="D42" t="str">
            <v/>
          </cell>
          <cell r="E42">
            <v>0</v>
          </cell>
          <cell r="F42" t="str">
            <v/>
          </cell>
          <cell r="G42" t="str">
            <v/>
          </cell>
          <cell r="H42">
            <v>0</v>
          </cell>
          <cell r="I42">
            <v>298200</v>
          </cell>
          <cell r="J42">
            <v>261000</v>
          </cell>
          <cell r="K42">
            <v>37200</v>
          </cell>
          <cell r="L42" t="str">
            <v/>
          </cell>
          <cell r="M42" t="str">
            <v/>
          </cell>
          <cell r="N42">
            <v>0</v>
          </cell>
          <cell r="O42" t="str">
            <v/>
          </cell>
          <cell r="P42" t="str">
            <v/>
          </cell>
          <cell r="Q42">
            <v>0</v>
          </cell>
          <cell r="R42">
            <v>38900</v>
          </cell>
          <cell r="S42">
            <v>44000</v>
          </cell>
          <cell r="T42">
            <v>-5100</v>
          </cell>
        </row>
        <row r="43">
          <cell r="A43" t="str">
            <v>RSCGRP000</v>
          </cell>
          <cell r="B43" t="str">
            <v>RGI Seafoods Corp.</v>
          </cell>
          <cell r="C43">
            <v>361487</v>
          </cell>
          <cell r="D43">
            <v>446015</v>
          </cell>
          <cell r="E43">
            <v>-84528</v>
          </cell>
          <cell r="F43">
            <v>-3768</v>
          </cell>
          <cell r="G43">
            <v>146430</v>
          </cell>
          <cell r="H43">
            <v>-150198</v>
          </cell>
          <cell r="I43">
            <v>-110348</v>
          </cell>
          <cell r="J43">
            <v>37779</v>
          </cell>
          <cell r="K43">
            <v>-148127</v>
          </cell>
          <cell r="L43">
            <v>74158</v>
          </cell>
          <cell r="M43">
            <v>44787</v>
          </cell>
          <cell r="N43">
            <v>29371</v>
          </cell>
          <cell r="O43">
            <v>30826</v>
          </cell>
          <cell r="P43">
            <v>13497</v>
          </cell>
          <cell r="Q43">
            <v>17329</v>
          </cell>
          <cell r="R43">
            <v>21509</v>
          </cell>
          <cell r="S43">
            <v>2556</v>
          </cell>
          <cell r="T43">
            <v>18953</v>
          </cell>
        </row>
        <row r="44">
          <cell r="A44" t="str">
            <v>OPFODRS</v>
          </cell>
          <cell r="B44" t="str">
            <v>Operating, total Royal Seafoods</v>
          </cell>
          <cell r="C44" t="str">
            <v/>
          </cell>
          <cell r="D44" t="str">
            <v/>
          </cell>
          <cell r="E44">
            <v>0</v>
          </cell>
          <cell r="F44">
            <v>-590</v>
          </cell>
          <cell r="G44" t="str">
            <v/>
          </cell>
          <cell r="H44">
            <v>-590</v>
          </cell>
          <cell r="I44">
            <v>4121</v>
          </cell>
          <cell r="J44" t="str">
            <v/>
          </cell>
          <cell r="K44">
            <v>4121</v>
          </cell>
          <cell r="L44" t="str">
            <v/>
          </cell>
          <cell r="M44" t="str">
            <v/>
          </cell>
          <cell r="N44">
            <v>0</v>
          </cell>
          <cell r="O44">
            <v>-196</v>
          </cell>
          <cell r="P44" t="str">
            <v/>
          </cell>
          <cell r="Q44">
            <v>-196</v>
          </cell>
          <cell r="R44">
            <v>137</v>
          </cell>
          <cell r="S44" t="str">
            <v/>
          </cell>
          <cell r="T44">
            <v>137</v>
          </cell>
        </row>
        <row r="45">
          <cell r="A45" t="str">
            <v>OPFODBO</v>
          </cell>
          <cell r="B45" t="str">
            <v>Operating, total boat-owning comp.</v>
          </cell>
          <cell r="C45">
            <v>175024</v>
          </cell>
          <cell r="D45">
            <v>127090</v>
          </cell>
          <cell r="E45">
            <v>47934</v>
          </cell>
          <cell r="F45">
            <v>61888</v>
          </cell>
          <cell r="G45">
            <v>61529</v>
          </cell>
          <cell r="H45">
            <v>359</v>
          </cell>
          <cell r="I45">
            <v>-21133</v>
          </cell>
          <cell r="J45">
            <v>-1654</v>
          </cell>
          <cell r="K45">
            <v>-19479</v>
          </cell>
          <cell r="L45">
            <v>37204</v>
          </cell>
          <cell r="M45">
            <v>12709</v>
          </cell>
          <cell r="N45">
            <v>24495</v>
          </cell>
          <cell r="O45">
            <v>3935</v>
          </cell>
          <cell r="P45">
            <v>5993</v>
          </cell>
          <cell r="Q45">
            <v>-2058</v>
          </cell>
          <cell r="R45">
            <v>-15604</v>
          </cell>
          <cell r="S45">
            <v>-24268</v>
          </cell>
          <cell r="T45">
            <v>8664</v>
          </cell>
        </row>
        <row r="46">
          <cell r="A46" t="str">
            <v>OPFODNSE</v>
          </cell>
          <cell r="B46" t="str">
            <v>Operating, total Norway Seafoods</v>
          </cell>
          <cell r="C46">
            <v>4025928</v>
          </cell>
          <cell r="D46">
            <v>4236712</v>
          </cell>
          <cell r="E46">
            <v>-210784</v>
          </cell>
          <cell r="F46">
            <v>-62362</v>
          </cell>
          <cell r="G46">
            <v>245487</v>
          </cell>
          <cell r="H46">
            <v>-307849</v>
          </cell>
          <cell r="I46">
            <v>-77492</v>
          </cell>
          <cell r="J46">
            <v>191090</v>
          </cell>
          <cell r="K46">
            <v>-268582</v>
          </cell>
          <cell r="L46">
            <v>426634</v>
          </cell>
          <cell r="M46">
            <v>490687</v>
          </cell>
          <cell r="N46">
            <v>-64053</v>
          </cell>
          <cell r="O46">
            <v>-17259</v>
          </cell>
          <cell r="P46">
            <v>37926</v>
          </cell>
          <cell r="Q46">
            <v>-55185</v>
          </cell>
          <cell r="R46">
            <v>-81349</v>
          </cell>
          <cell r="S46">
            <v>32315</v>
          </cell>
          <cell r="T46">
            <v>-113664</v>
          </cell>
        </row>
        <row r="47">
          <cell r="A47" t="str">
            <v>OPFODELI</v>
          </cell>
          <cell r="B47" t="str">
            <v>Eli Fish/food comp.</v>
          </cell>
          <cell r="C47" t="str">
            <v/>
          </cell>
          <cell r="D47" t="str">
            <v/>
          </cell>
          <cell r="E47">
            <v>0</v>
          </cell>
          <cell r="F47" t="str">
            <v/>
          </cell>
          <cell r="G47" t="str">
            <v/>
          </cell>
          <cell r="H47">
            <v>0</v>
          </cell>
          <cell r="I47" t="str">
            <v/>
          </cell>
          <cell r="J47" t="str">
            <v/>
          </cell>
          <cell r="K47">
            <v>0</v>
          </cell>
          <cell r="L47" t="str">
            <v/>
          </cell>
          <cell r="M47" t="str">
            <v/>
          </cell>
          <cell r="N47">
            <v>0</v>
          </cell>
          <cell r="O47" t="str">
            <v/>
          </cell>
          <cell r="P47" t="str">
            <v/>
          </cell>
          <cell r="Q47">
            <v>0</v>
          </cell>
          <cell r="R47" t="str">
            <v/>
          </cell>
          <cell r="S47" t="str">
            <v/>
          </cell>
          <cell r="T47">
            <v>0</v>
          </cell>
        </row>
        <row r="48">
          <cell r="B48" t="str">
            <v>Elimineringer fiskeri</v>
          </cell>
          <cell r="C48">
            <v>-140984</v>
          </cell>
          <cell r="D48">
            <v>-200014</v>
          </cell>
          <cell r="E48">
            <v>59030</v>
          </cell>
          <cell r="F48">
            <v>0</v>
          </cell>
          <cell r="G48">
            <v>0</v>
          </cell>
          <cell r="H48">
            <v>0</v>
          </cell>
          <cell r="I48">
            <v>0</v>
          </cell>
          <cell r="J48">
            <v>0</v>
          </cell>
          <cell r="K48">
            <v>0</v>
          </cell>
          <cell r="L48" t="str">
            <v/>
          </cell>
          <cell r="M48" t="str">
            <v/>
          </cell>
          <cell r="N48">
            <v>7114</v>
          </cell>
          <cell r="O48" t="str">
            <v/>
          </cell>
          <cell r="P48" t="str">
            <v/>
          </cell>
          <cell r="Q48">
            <v>1</v>
          </cell>
          <cell r="R48" t="str">
            <v/>
          </cell>
          <cell r="S48" t="str">
            <v/>
          </cell>
          <cell r="T48">
            <v>-15</v>
          </cell>
        </row>
        <row r="49">
          <cell r="A49" t="str">
            <v>OPFOD</v>
          </cell>
          <cell r="B49" t="str">
            <v>Operating, total fish/food comp.</v>
          </cell>
          <cell r="C49">
            <v>4421455</v>
          </cell>
          <cell r="D49">
            <v>4609803</v>
          </cell>
          <cell r="E49">
            <v>-188348</v>
          </cell>
          <cell r="F49">
            <v>-4832</v>
          </cell>
          <cell r="G49">
            <v>453446</v>
          </cell>
          <cell r="H49">
            <v>-458278</v>
          </cell>
          <cell r="I49">
            <v>-204852</v>
          </cell>
          <cell r="J49">
            <v>227215</v>
          </cell>
          <cell r="K49">
            <v>-432067</v>
          </cell>
          <cell r="L49">
            <v>524591</v>
          </cell>
          <cell r="M49">
            <v>527664</v>
          </cell>
          <cell r="N49">
            <v>-3073</v>
          </cell>
          <cell r="O49">
            <v>17306</v>
          </cell>
          <cell r="P49">
            <v>57415</v>
          </cell>
          <cell r="Q49">
            <v>-40109</v>
          </cell>
          <cell r="R49">
            <v>-75322</v>
          </cell>
          <cell r="S49">
            <v>10603</v>
          </cell>
          <cell r="T49">
            <v>-85925</v>
          </cell>
        </row>
        <row r="50">
          <cell r="A50" t="str">
            <v>BVLAIND00</v>
          </cell>
          <cell r="B50" t="str">
            <v>Langsten konsern</v>
          </cell>
          <cell r="C50">
            <v>2248252</v>
          </cell>
          <cell r="D50">
            <v>1850000</v>
          </cell>
          <cell r="E50">
            <v>398252</v>
          </cell>
          <cell r="F50">
            <v>75665</v>
          </cell>
          <cell r="G50">
            <v>65000</v>
          </cell>
          <cell r="H50">
            <v>10665</v>
          </cell>
          <cell r="I50">
            <v>72320</v>
          </cell>
          <cell r="J50">
            <v>61700</v>
          </cell>
          <cell r="K50">
            <v>10620</v>
          </cell>
          <cell r="L50">
            <v>278157</v>
          </cell>
          <cell r="M50">
            <v>80000</v>
          </cell>
          <cell r="N50">
            <v>198157</v>
          </cell>
          <cell r="O50">
            <v>3417</v>
          </cell>
          <cell r="P50">
            <v>2000</v>
          </cell>
          <cell r="Q50">
            <v>1417</v>
          </cell>
          <cell r="R50">
            <v>2973</v>
          </cell>
          <cell r="S50">
            <v>1700</v>
          </cell>
          <cell r="T50">
            <v>1273</v>
          </cell>
        </row>
        <row r="51">
          <cell r="A51" t="str">
            <v>BVBIINDOO</v>
          </cell>
          <cell r="B51" t="str">
            <v>Brattvaag Industrier AS</v>
          </cell>
          <cell r="C51">
            <v>894102</v>
          </cell>
          <cell r="D51">
            <v>684661</v>
          </cell>
          <cell r="E51">
            <v>209441</v>
          </cell>
          <cell r="F51">
            <v>34360</v>
          </cell>
          <cell r="G51">
            <v>32360</v>
          </cell>
          <cell r="H51">
            <v>2000</v>
          </cell>
          <cell r="I51">
            <v>30522</v>
          </cell>
          <cell r="J51">
            <v>29051</v>
          </cell>
          <cell r="K51">
            <v>1471</v>
          </cell>
          <cell r="L51">
            <v>74670</v>
          </cell>
          <cell r="M51">
            <v>89931</v>
          </cell>
          <cell r="N51">
            <v>-15261</v>
          </cell>
          <cell r="O51">
            <v>4427</v>
          </cell>
          <cell r="P51">
            <v>5588</v>
          </cell>
          <cell r="Q51">
            <v>-1161</v>
          </cell>
          <cell r="R51">
            <v>3945</v>
          </cell>
          <cell r="S51">
            <v>5258</v>
          </cell>
          <cell r="T51">
            <v>-1313</v>
          </cell>
        </row>
        <row r="52">
          <cell r="A52" t="str">
            <v>INDFINY01</v>
          </cell>
          <cell r="B52" t="str">
            <v>Aker Finnyards</v>
          </cell>
          <cell r="C52">
            <v>777783</v>
          </cell>
          <cell r="D52">
            <v>1062876</v>
          </cell>
          <cell r="E52">
            <v>-285093</v>
          </cell>
          <cell r="F52">
            <v>47915</v>
          </cell>
          <cell r="G52">
            <v>34086</v>
          </cell>
          <cell r="H52">
            <v>13829</v>
          </cell>
          <cell r="I52">
            <v>46945</v>
          </cell>
          <cell r="J52">
            <v>29532</v>
          </cell>
          <cell r="K52">
            <v>17413</v>
          </cell>
          <cell r="L52">
            <v>133742</v>
          </cell>
          <cell r="M52">
            <v>265788</v>
          </cell>
          <cell r="N52">
            <v>-132046</v>
          </cell>
          <cell r="O52">
            <v>-1453</v>
          </cell>
          <cell r="P52">
            <v>8418</v>
          </cell>
          <cell r="Q52">
            <v>-9871</v>
          </cell>
          <cell r="R52">
            <v>-1596</v>
          </cell>
          <cell r="S52">
            <v>7314</v>
          </cell>
          <cell r="T52">
            <v>-8910</v>
          </cell>
        </row>
        <row r="53">
          <cell r="A53" t="str">
            <v>INDAYMTW00</v>
          </cell>
          <cell r="B53" t="str">
            <v>AKER MTW Group</v>
          </cell>
          <cell r="C53">
            <v>1026552</v>
          </cell>
          <cell r="D53" t="str">
            <v/>
          </cell>
          <cell r="E53">
            <v>1026552</v>
          </cell>
          <cell r="F53">
            <v>45607</v>
          </cell>
          <cell r="G53" t="str">
            <v/>
          </cell>
          <cell r="H53">
            <v>45607</v>
          </cell>
          <cell r="I53">
            <v>46535</v>
          </cell>
          <cell r="J53" t="str">
            <v/>
          </cell>
          <cell r="K53">
            <v>46535</v>
          </cell>
          <cell r="L53">
            <v>513495</v>
          </cell>
          <cell r="M53" t="str">
            <v/>
          </cell>
          <cell r="N53">
            <v>513495</v>
          </cell>
          <cell r="O53">
            <v>2242</v>
          </cell>
          <cell r="P53" t="str">
            <v/>
          </cell>
          <cell r="Q53">
            <v>2242</v>
          </cell>
          <cell r="R53">
            <v>1026</v>
          </cell>
          <cell r="S53" t="str">
            <v/>
          </cell>
          <cell r="T53">
            <v>1026</v>
          </cell>
        </row>
        <row r="54">
          <cell r="A54" t="str">
            <v>opyrdeli</v>
          </cell>
          <cell r="B54" t="str">
            <v>Elimineringer Yards</v>
          </cell>
          <cell r="C54" t="str">
            <v/>
          </cell>
          <cell r="D54" t="str">
            <v/>
          </cell>
          <cell r="E54">
            <v>0</v>
          </cell>
          <cell r="F54" t="str">
            <v/>
          </cell>
          <cell r="G54" t="str">
            <v/>
          </cell>
          <cell r="H54">
            <v>0</v>
          </cell>
          <cell r="I54" t="str">
            <v/>
          </cell>
          <cell r="J54" t="str">
            <v/>
          </cell>
          <cell r="K54">
            <v>0</v>
          </cell>
          <cell r="L54" t="str">
            <v/>
          </cell>
          <cell r="M54" t="str">
            <v/>
          </cell>
          <cell r="N54">
            <v>0</v>
          </cell>
          <cell r="O54" t="str">
            <v/>
          </cell>
          <cell r="P54" t="str">
            <v/>
          </cell>
          <cell r="Q54">
            <v>0</v>
          </cell>
          <cell r="R54" t="str">
            <v/>
          </cell>
          <cell r="S54" t="str">
            <v/>
          </cell>
          <cell r="T54">
            <v>0</v>
          </cell>
        </row>
        <row r="55">
          <cell r="A55" t="str">
            <v>OPYRD</v>
          </cell>
          <cell r="B55" t="str">
            <v>Aker Yards</v>
          </cell>
          <cell r="C55">
            <v>4946688</v>
          </cell>
          <cell r="D55">
            <v>3597537</v>
          </cell>
          <cell r="E55">
            <v>1349151</v>
          </cell>
          <cell r="F55">
            <v>190557</v>
          </cell>
          <cell r="G55">
            <v>131446</v>
          </cell>
          <cell r="H55">
            <v>59111</v>
          </cell>
          <cell r="I55">
            <v>185060</v>
          </cell>
          <cell r="J55">
            <v>120283</v>
          </cell>
          <cell r="K55">
            <v>64777</v>
          </cell>
          <cell r="L55">
            <v>1000064</v>
          </cell>
          <cell r="M55">
            <v>435719</v>
          </cell>
          <cell r="N55">
            <v>564345</v>
          </cell>
          <cell r="O55">
            <v>6307</v>
          </cell>
          <cell r="P55">
            <v>16006</v>
          </cell>
          <cell r="Q55">
            <v>-9699</v>
          </cell>
          <cell r="R55">
            <v>6024</v>
          </cell>
          <cell r="S55">
            <v>14272</v>
          </cell>
          <cell r="T55">
            <v>-8248</v>
          </cell>
        </row>
        <row r="56">
          <cell r="A56" t="str">
            <v>POLYNOR01</v>
          </cell>
          <cell r="B56" t="str">
            <v>Polynor Partners AS</v>
          </cell>
          <cell r="C56" t="str">
            <v/>
          </cell>
          <cell r="D56" t="str">
            <v/>
          </cell>
          <cell r="E56">
            <v>0</v>
          </cell>
          <cell r="F56" t="str">
            <v/>
          </cell>
          <cell r="G56" t="str">
            <v/>
          </cell>
          <cell r="H56">
            <v>0</v>
          </cell>
          <cell r="I56">
            <v>-1890</v>
          </cell>
          <cell r="J56" t="str">
            <v/>
          </cell>
          <cell r="K56">
            <v>-1890</v>
          </cell>
          <cell r="L56" t="str">
            <v/>
          </cell>
          <cell r="M56" t="str">
            <v/>
          </cell>
          <cell r="N56">
            <v>0</v>
          </cell>
          <cell r="O56" t="str">
            <v/>
          </cell>
          <cell r="P56" t="str">
            <v/>
          </cell>
          <cell r="Q56">
            <v>0</v>
          </cell>
          <cell r="R56">
            <v>-235</v>
          </cell>
          <cell r="S56" t="str">
            <v/>
          </cell>
          <cell r="T56">
            <v>-235</v>
          </cell>
        </row>
        <row r="57">
          <cell r="A57" t="str">
            <v>GLOWATE00</v>
          </cell>
          <cell r="B57" t="str">
            <v>Global Waters</v>
          </cell>
          <cell r="C57" t="str">
            <v/>
          </cell>
          <cell r="D57" t="str">
            <v/>
          </cell>
          <cell r="E57">
            <v>0</v>
          </cell>
          <cell r="F57" t="str">
            <v/>
          </cell>
          <cell r="G57" t="str">
            <v/>
          </cell>
          <cell r="H57">
            <v>0</v>
          </cell>
          <cell r="I57" t="str">
            <v/>
          </cell>
          <cell r="J57" t="str">
            <v/>
          </cell>
          <cell r="K57">
            <v>0</v>
          </cell>
          <cell r="L57" t="str">
            <v/>
          </cell>
          <cell r="M57" t="str">
            <v/>
          </cell>
          <cell r="N57">
            <v>0</v>
          </cell>
          <cell r="O57" t="str">
            <v/>
          </cell>
          <cell r="P57" t="str">
            <v/>
          </cell>
          <cell r="Q57">
            <v>0</v>
          </cell>
          <cell r="R57" t="str">
            <v/>
          </cell>
          <cell r="S57" t="str">
            <v/>
          </cell>
          <cell r="T57">
            <v>0</v>
          </cell>
        </row>
        <row r="58">
          <cell r="A58" t="str">
            <v>PARTEK00</v>
          </cell>
          <cell r="B58" t="str">
            <v>Partek</v>
          </cell>
          <cell r="C58" t="str">
            <v/>
          </cell>
          <cell r="D58" t="str">
            <v/>
          </cell>
          <cell r="E58">
            <v>0</v>
          </cell>
          <cell r="F58" t="str">
            <v/>
          </cell>
          <cell r="G58" t="str">
            <v/>
          </cell>
          <cell r="H58">
            <v>0</v>
          </cell>
          <cell r="I58" t="str">
            <v/>
          </cell>
          <cell r="J58" t="str">
            <v/>
          </cell>
          <cell r="K58">
            <v>0</v>
          </cell>
          <cell r="L58" t="str">
            <v/>
          </cell>
          <cell r="M58" t="str">
            <v/>
          </cell>
          <cell r="N58">
            <v>0</v>
          </cell>
          <cell r="O58" t="str">
            <v/>
          </cell>
          <cell r="P58" t="str">
            <v/>
          </cell>
          <cell r="Q58">
            <v>0</v>
          </cell>
          <cell r="R58" t="str">
            <v/>
          </cell>
          <cell r="S58" t="str">
            <v/>
          </cell>
          <cell r="T58">
            <v>0</v>
          </cell>
        </row>
        <row r="59">
          <cell r="A59" t="str">
            <v>AIJOIND01</v>
          </cell>
          <cell r="B59" t="str">
            <v>Jøtul</v>
          </cell>
          <cell r="C59" t="str">
            <v/>
          </cell>
          <cell r="D59" t="str">
            <v/>
          </cell>
          <cell r="E59">
            <v>0</v>
          </cell>
          <cell r="F59" t="str">
            <v/>
          </cell>
          <cell r="G59" t="str">
            <v/>
          </cell>
          <cell r="H59">
            <v>0</v>
          </cell>
          <cell r="I59" t="str">
            <v/>
          </cell>
          <cell r="J59" t="str">
            <v/>
          </cell>
          <cell r="K59">
            <v>0</v>
          </cell>
          <cell r="L59" t="str">
            <v/>
          </cell>
          <cell r="M59" t="str">
            <v/>
          </cell>
          <cell r="N59">
            <v>0</v>
          </cell>
          <cell r="O59" t="str">
            <v/>
          </cell>
          <cell r="P59" t="str">
            <v/>
          </cell>
          <cell r="Q59">
            <v>0</v>
          </cell>
          <cell r="R59" t="str">
            <v/>
          </cell>
          <cell r="S59" t="str">
            <v/>
          </cell>
          <cell r="T59">
            <v>0</v>
          </cell>
        </row>
        <row r="60">
          <cell r="A60" t="str">
            <v>AIATIND00</v>
          </cell>
          <cell r="B60" t="str">
            <v>Atlas-Stord</v>
          </cell>
          <cell r="C60">
            <v>401117</v>
          </cell>
          <cell r="D60">
            <v>588725</v>
          </cell>
          <cell r="E60">
            <v>-187608</v>
          </cell>
          <cell r="F60">
            <v>-17273</v>
          </cell>
          <cell r="G60">
            <v>37311</v>
          </cell>
          <cell r="H60">
            <v>-54584</v>
          </cell>
          <cell r="I60">
            <v>-19524</v>
          </cell>
          <cell r="J60">
            <v>35453</v>
          </cell>
          <cell r="K60">
            <v>-54977</v>
          </cell>
          <cell r="L60">
            <v>52957</v>
          </cell>
          <cell r="M60">
            <v>47567</v>
          </cell>
          <cell r="N60">
            <v>5390</v>
          </cell>
          <cell r="O60">
            <v>-1388</v>
          </cell>
          <cell r="P60">
            <v>2918</v>
          </cell>
          <cell r="Q60">
            <v>-4306</v>
          </cell>
          <cell r="R60">
            <v>-1483</v>
          </cell>
          <cell r="S60">
            <v>2758</v>
          </cell>
          <cell r="T60">
            <v>-4241</v>
          </cell>
        </row>
        <row r="61">
          <cell r="A61" t="str">
            <v>CO00IND00</v>
          </cell>
          <cell r="B61" t="str">
            <v>Constructor Group</v>
          </cell>
          <cell r="C61">
            <v>1737290</v>
          </cell>
          <cell r="D61">
            <v>1758800</v>
          </cell>
          <cell r="E61">
            <v>-21510</v>
          </cell>
          <cell r="F61">
            <v>56517</v>
          </cell>
          <cell r="G61">
            <v>66200</v>
          </cell>
          <cell r="H61">
            <v>-9683</v>
          </cell>
          <cell r="I61">
            <v>29269</v>
          </cell>
          <cell r="J61">
            <v>40800</v>
          </cell>
          <cell r="K61">
            <v>-11531</v>
          </cell>
          <cell r="L61">
            <v>211660</v>
          </cell>
          <cell r="M61">
            <v>201500</v>
          </cell>
          <cell r="N61">
            <v>10160</v>
          </cell>
          <cell r="O61">
            <v>10288</v>
          </cell>
          <cell r="P61">
            <v>15300</v>
          </cell>
          <cell r="Q61">
            <v>-5012</v>
          </cell>
          <cell r="R61">
            <v>7916</v>
          </cell>
          <cell r="S61">
            <v>12700</v>
          </cell>
          <cell r="T61">
            <v>-4784</v>
          </cell>
        </row>
        <row r="62">
          <cell r="A62" t="str">
            <v>INDGE01</v>
          </cell>
          <cell r="B62" t="str">
            <v>American Champion</v>
          </cell>
          <cell r="C62" t="str">
            <v/>
          </cell>
          <cell r="D62" t="str">
            <v/>
          </cell>
          <cell r="E62">
            <v>0</v>
          </cell>
          <cell r="F62" t="str">
            <v/>
          </cell>
          <cell r="G62" t="str">
            <v/>
          </cell>
          <cell r="H62">
            <v>0</v>
          </cell>
          <cell r="I62">
            <v>-5263</v>
          </cell>
          <cell r="J62" t="str">
            <v/>
          </cell>
          <cell r="K62">
            <v>-5263</v>
          </cell>
          <cell r="L62" t="str">
            <v/>
          </cell>
          <cell r="M62" t="str">
            <v/>
          </cell>
          <cell r="N62">
            <v>0</v>
          </cell>
          <cell r="O62" t="str">
            <v/>
          </cell>
          <cell r="P62" t="str">
            <v/>
          </cell>
          <cell r="Q62">
            <v>0</v>
          </cell>
          <cell r="R62">
            <v>-521</v>
          </cell>
          <cell r="S62" t="str">
            <v/>
          </cell>
          <cell r="T62">
            <v>-521</v>
          </cell>
        </row>
        <row r="63">
          <cell r="B63" t="str">
            <v>Elimineringer industri</v>
          </cell>
          <cell r="C63">
            <v>0</v>
          </cell>
          <cell r="D63">
            <v>0</v>
          </cell>
          <cell r="E63">
            <v>0</v>
          </cell>
          <cell r="F63">
            <v>0</v>
          </cell>
          <cell r="G63">
            <v>0</v>
          </cell>
          <cell r="H63">
            <v>0</v>
          </cell>
          <cell r="I63">
            <v>0</v>
          </cell>
          <cell r="J63">
            <v>0</v>
          </cell>
          <cell r="K63">
            <v>0</v>
          </cell>
          <cell r="L63" t="str">
            <v/>
          </cell>
          <cell r="M63" t="str">
            <v/>
          </cell>
          <cell r="N63">
            <v>0</v>
          </cell>
          <cell r="O63" t="str">
            <v/>
          </cell>
          <cell r="P63" t="str">
            <v/>
          </cell>
          <cell r="Q63">
            <v>0</v>
          </cell>
          <cell r="R63" t="str">
            <v/>
          </cell>
          <cell r="S63" t="str">
            <v/>
          </cell>
          <cell r="T63">
            <v>-1</v>
          </cell>
        </row>
        <row r="64">
          <cell r="A64" t="str">
            <v>OPIND</v>
          </cell>
          <cell r="B64" t="str">
            <v>Operating, total industry comp.</v>
          </cell>
          <cell r="C64">
            <v>2138407</v>
          </cell>
          <cell r="D64">
            <v>2347525</v>
          </cell>
          <cell r="E64">
            <v>-209118</v>
          </cell>
          <cell r="F64">
            <v>39244</v>
          </cell>
          <cell r="G64">
            <v>103511</v>
          </cell>
          <cell r="H64">
            <v>-64267</v>
          </cell>
          <cell r="I64">
            <v>2592</v>
          </cell>
          <cell r="J64">
            <v>76253</v>
          </cell>
          <cell r="K64">
            <v>-73661</v>
          </cell>
          <cell r="L64">
            <v>264617</v>
          </cell>
          <cell r="M64">
            <v>249067</v>
          </cell>
          <cell r="N64">
            <v>15550</v>
          </cell>
          <cell r="O64">
            <v>8900</v>
          </cell>
          <cell r="P64">
            <v>18218</v>
          </cell>
          <cell r="Q64">
            <v>-9318</v>
          </cell>
          <cell r="R64">
            <v>5676</v>
          </cell>
          <cell r="S64">
            <v>15458</v>
          </cell>
          <cell r="T64">
            <v>-9782</v>
          </cell>
        </row>
        <row r="65">
          <cell r="A65" t="str">
            <v>RGI00DIS05</v>
          </cell>
          <cell r="B65" t="str">
            <v>Martin Bang</v>
          </cell>
          <cell r="C65">
            <v>10776</v>
          </cell>
          <cell r="D65">
            <v>18800</v>
          </cell>
          <cell r="E65">
            <v>-8024</v>
          </cell>
          <cell r="F65">
            <v>-880</v>
          </cell>
          <cell r="G65">
            <v>424</v>
          </cell>
          <cell r="H65">
            <v>-1304</v>
          </cell>
          <cell r="I65">
            <v>-1171</v>
          </cell>
          <cell r="J65">
            <v>8</v>
          </cell>
          <cell r="K65">
            <v>-1179</v>
          </cell>
          <cell r="L65">
            <v>1925</v>
          </cell>
          <cell r="M65">
            <v>2200</v>
          </cell>
          <cell r="N65">
            <v>-275</v>
          </cell>
          <cell r="O65">
            <v>189</v>
          </cell>
          <cell r="P65">
            <v>272</v>
          </cell>
          <cell r="Q65">
            <v>-83</v>
          </cell>
          <cell r="R65">
            <v>171</v>
          </cell>
          <cell r="S65">
            <v>231</v>
          </cell>
          <cell r="T65">
            <v>-60</v>
          </cell>
        </row>
        <row r="66">
          <cell r="A66" t="str">
            <v>EDBDIS00</v>
          </cell>
          <cell r="B66" t="str">
            <v>A/S EDB</v>
          </cell>
          <cell r="C66" t="str">
            <v/>
          </cell>
          <cell r="D66" t="str">
            <v/>
          </cell>
          <cell r="E66">
            <v>0</v>
          </cell>
          <cell r="F66" t="str">
            <v/>
          </cell>
          <cell r="G66" t="str">
            <v/>
          </cell>
          <cell r="H66">
            <v>0</v>
          </cell>
          <cell r="I66" t="str">
            <v/>
          </cell>
          <cell r="J66" t="str">
            <v/>
          </cell>
          <cell r="K66">
            <v>0</v>
          </cell>
          <cell r="L66" t="str">
            <v/>
          </cell>
          <cell r="M66" t="str">
            <v/>
          </cell>
          <cell r="N66">
            <v>0</v>
          </cell>
          <cell r="O66" t="str">
            <v/>
          </cell>
          <cell r="P66" t="str">
            <v/>
          </cell>
          <cell r="Q66">
            <v>0</v>
          </cell>
          <cell r="R66" t="str">
            <v/>
          </cell>
          <cell r="S66" t="str">
            <v/>
          </cell>
          <cell r="T66">
            <v>0</v>
          </cell>
        </row>
        <row r="67">
          <cell r="A67" t="str">
            <v>BVRBDIS01</v>
          </cell>
          <cell r="B67" t="str">
            <v>Rena Box Packaging Inc.</v>
          </cell>
          <cell r="C67" t="str">
            <v/>
          </cell>
          <cell r="D67">
            <v>5680</v>
          </cell>
          <cell r="E67">
            <v>-5680</v>
          </cell>
          <cell r="F67" t="str">
            <v/>
          </cell>
          <cell r="G67">
            <v>64</v>
          </cell>
          <cell r="H67">
            <v>-64</v>
          </cell>
          <cell r="I67" t="str">
            <v/>
          </cell>
          <cell r="J67">
            <v>78</v>
          </cell>
          <cell r="K67">
            <v>-78</v>
          </cell>
          <cell r="L67" t="str">
            <v/>
          </cell>
          <cell r="M67">
            <v>1420</v>
          </cell>
          <cell r="N67">
            <v>-1420</v>
          </cell>
          <cell r="O67" t="str">
            <v/>
          </cell>
          <cell r="P67">
            <v>156</v>
          </cell>
          <cell r="Q67">
            <v>-156</v>
          </cell>
          <cell r="R67" t="str">
            <v/>
          </cell>
          <cell r="S67">
            <v>163</v>
          </cell>
          <cell r="T67">
            <v>-163</v>
          </cell>
        </row>
        <row r="68">
          <cell r="A68" t="str">
            <v>RGIOODIS04</v>
          </cell>
          <cell r="B68" t="str">
            <v>Nordic Teko Holding AS</v>
          </cell>
          <cell r="C68" t="str">
            <v/>
          </cell>
          <cell r="D68" t="str">
            <v/>
          </cell>
          <cell r="E68">
            <v>0</v>
          </cell>
          <cell r="F68" t="str">
            <v/>
          </cell>
          <cell r="G68" t="str">
            <v/>
          </cell>
          <cell r="H68">
            <v>0</v>
          </cell>
          <cell r="I68" t="str">
            <v/>
          </cell>
          <cell r="J68" t="str">
            <v/>
          </cell>
          <cell r="K68">
            <v>0</v>
          </cell>
          <cell r="L68" t="str">
            <v/>
          </cell>
          <cell r="M68" t="str">
            <v/>
          </cell>
          <cell r="N68">
            <v>0</v>
          </cell>
          <cell r="O68" t="str">
            <v/>
          </cell>
          <cell r="P68" t="str">
            <v/>
          </cell>
          <cell r="Q68">
            <v>0</v>
          </cell>
          <cell r="R68" t="str">
            <v/>
          </cell>
          <cell r="S68" t="str">
            <v/>
          </cell>
          <cell r="T68">
            <v>0</v>
          </cell>
        </row>
        <row r="69">
          <cell r="A69" t="str">
            <v>RGI00DIS02</v>
          </cell>
          <cell r="B69" t="str">
            <v>Libris Detalj</v>
          </cell>
          <cell r="C69" t="str">
            <v/>
          </cell>
          <cell r="D69" t="str">
            <v/>
          </cell>
          <cell r="E69">
            <v>0</v>
          </cell>
          <cell r="F69" t="str">
            <v/>
          </cell>
          <cell r="G69" t="str">
            <v/>
          </cell>
          <cell r="H69">
            <v>0</v>
          </cell>
          <cell r="I69">
            <v>-6242</v>
          </cell>
          <cell r="J69">
            <v>-2000</v>
          </cell>
          <cell r="K69">
            <v>-4242</v>
          </cell>
          <cell r="L69" t="str">
            <v/>
          </cell>
          <cell r="M69" t="str">
            <v/>
          </cell>
          <cell r="N69">
            <v>0</v>
          </cell>
          <cell r="O69" t="str">
            <v/>
          </cell>
          <cell r="P69" t="str">
            <v/>
          </cell>
          <cell r="Q69">
            <v>0</v>
          </cell>
          <cell r="R69">
            <v>-180</v>
          </cell>
          <cell r="S69">
            <v>0</v>
          </cell>
          <cell r="T69">
            <v>-180</v>
          </cell>
        </row>
        <row r="70">
          <cell r="A70" t="str">
            <v>RGI00DIS01</v>
          </cell>
          <cell r="B70" t="str">
            <v>Libris Emo</v>
          </cell>
          <cell r="C70">
            <v>472105</v>
          </cell>
          <cell r="D70">
            <v>518251</v>
          </cell>
          <cell r="E70">
            <v>-46146</v>
          </cell>
          <cell r="F70">
            <v>5790</v>
          </cell>
          <cell r="G70">
            <v>18075</v>
          </cell>
          <cell r="H70">
            <v>-12285</v>
          </cell>
          <cell r="I70">
            <v>-4601</v>
          </cell>
          <cell r="J70">
            <v>11012</v>
          </cell>
          <cell r="K70">
            <v>-15613</v>
          </cell>
          <cell r="L70">
            <v>54958</v>
          </cell>
          <cell r="M70">
            <v>62560</v>
          </cell>
          <cell r="N70">
            <v>-7602</v>
          </cell>
          <cell r="O70">
            <v>2020</v>
          </cell>
          <cell r="P70">
            <v>4076</v>
          </cell>
          <cell r="Q70">
            <v>-2056</v>
          </cell>
          <cell r="R70">
            <v>1178</v>
          </cell>
          <cell r="S70">
            <v>3361</v>
          </cell>
          <cell r="T70">
            <v>-2183</v>
          </cell>
        </row>
        <row r="71">
          <cell r="A71" t="str">
            <v>RGIgefi01</v>
          </cell>
          <cell r="B71" t="str">
            <v>Gefion</v>
          </cell>
          <cell r="C71" t="str">
            <v/>
          </cell>
          <cell r="D71" t="str">
            <v/>
          </cell>
          <cell r="E71">
            <v>0</v>
          </cell>
          <cell r="F71" t="str">
            <v/>
          </cell>
          <cell r="G71" t="str">
            <v/>
          </cell>
          <cell r="H71">
            <v>0</v>
          </cell>
          <cell r="I71">
            <v>2658</v>
          </cell>
          <cell r="J71" t="str">
            <v/>
          </cell>
          <cell r="K71">
            <v>2658</v>
          </cell>
          <cell r="L71" t="str">
            <v/>
          </cell>
          <cell r="M71" t="str">
            <v/>
          </cell>
          <cell r="N71">
            <v>0</v>
          </cell>
          <cell r="O71" t="str">
            <v/>
          </cell>
          <cell r="P71" t="str">
            <v/>
          </cell>
          <cell r="Q71">
            <v>0</v>
          </cell>
          <cell r="R71">
            <v>1746</v>
          </cell>
          <cell r="S71" t="str">
            <v/>
          </cell>
          <cell r="T71">
            <v>1746</v>
          </cell>
        </row>
        <row r="72">
          <cell r="A72" t="str">
            <v>RGIwynd01</v>
          </cell>
          <cell r="B72" t="str">
            <v>Wyndmore</v>
          </cell>
          <cell r="C72">
            <v>6505</v>
          </cell>
          <cell r="D72" t="str">
            <v/>
          </cell>
          <cell r="E72">
            <v>6505</v>
          </cell>
          <cell r="F72">
            <v>-5755</v>
          </cell>
          <cell r="G72" t="str">
            <v/>
          </cell>
          <cell r="H72">
            <v>-5755</v>
          </cell>
          <cell r="I72">
            <v>-8069</v>
          </cell>
          <cell r="J72" t="str">
            <v/>
          </cell>
          <cell r="K72">
            <v>-8069</v>
          </cell>
          <cell r="L72">
            <v>4880</v>
          </cell>
          <cell r="M72" t="str">
            <v/>
          </cell>
          <cell r="N72">
            <v>4880</v>
          </cell>
          <cell r="O72">
            <v>-1630</v>
          </cell>
          <cell r="P72" t="str">
            <v/>
          </cell>
          <cell r="Q72">
            <v>-1630</v>
          </cell>
          <cell r="R72">
            <v>-3381</v>
          </cell>
          <cell r="S72" t="str">
            <v/>
          </cell>
          <cell r="T72">
            <v>-3381</v>
          </cell>
        </row>
        <row r="73">
          <cell r="A73" t="str">
            <v>RGI00DIS03</v>
          </cell>
          <cell r="B73" t="str">
            <v>Tomra konfeksjon AS</v>
          </cell>
          <cell r="C73" t="str">
            <v/>
          </cell>
          <cell r="D73" t="str">
            <v/>
          </cell>
          <cell r="E73">
            <v>0</v>
          </cell>
          <cell r="F73" t="str">
            <v/>
          </cell>
          <cell r="G73" t="str">
            <v/>
          </cell>
          <cell r="H73">
            <v>0</v>
          </cell>
          <cell r="I73" t="str">
            <v/>
          </cell>
          <cell r="J73" t="str">
            <v/>
          </cell>
          <cell r="K73">
            <v>0</v>
          </cell>
          <cell r="L73">
            <v>-8678</v>
          </cell>
          <cell r="M73" t="str">
            <v/>
          </cell>
          <cell r="N73">
            <v>-8678</v>
          </cell>
          <cell r="O73">
            <v>884</v>
          </cell>
          <cell r="P73" t="str">
            <v/>
          </cell>
          <cell r="Q73">
            <v>884</v>
          </cell>
          <cell r="R73">
            <v>1108</v>
          </cell>
          <cell r="S73" t="str">
            <v/>
          </cell>
          <cell r="T73">
            <v>1108</v>
          </cell>
        </row>
        <row r="74">
          <cell r="A74" t="str">
            <v>BVBSDIS01</v>
          </cell>
          <cell r="B74" t="str">
            <v>Brooks Sports</v>
          </cell>
          <cell r="C74">
            <v>427421</v>
          </cell>
          <cell r="D74">
            <v>452959</v>
          </cell>
          <cell r="E74">
            <v>-25538</v>
          </cell>
          <cell r="F74">
            <v>29420</v>
          </cell>
          <cell r="G74">
            <v>35550</v>
          </cell>
          <cell r="H74">
            <v>-6130</v>
          </cell>
          <cell r="I74">
            <v>21973</v>
          </cell>
          <cell r="J74">
            <v>26433</v>
          </cell>
          <cell r="K74">
            <v>-4460</v>
          </cell>
          <cell r="L74">
            <v>34928</v>
          </cell>
          <cell r="M74">
            <v>44084</v>
          </cell>
          <cell r="N74">
            <v>-9156</v>
          </cell>
          <cell r="O74">
            <v>76</v>
          </cell>
          <cell r="P74">
            <v>4360</v>
          </cell>
          <cell r="Q74">
            <v>-4284</v>
          </cell>
          <cell r="R74">
            <v>-478</v>
          </cell>
          <cell r="S74">
            <v>3493</v>
          </cell>
          <cell r="T74">
            <v>-3971</v>
          </cell>
        </row>
        <row r="75">
          <cell r="B75" t="str">
            <v>Elimineringer distribusjon</v>
          </cell>
          <cell r="C75">
            <v>-1224</v>
          </cell>
          <cell r="D75">
            <v>0</v>
          </cell>
          <cell r="E75">
            <v>-1224</v>
          </cell>
          <cell r="F75">
            <v>-469</v>
          </cell>
          <cell r="G75">
            <v>0</v>
          </cell>
          <cell r="H75">
            <v>-469</v>
          </cell>
          <cell r="I75">
            <v>-470</v>
          </cell>
          <cell r="J75">
            <v>0</v>
          </cell>
          <cell r="K75">
            <v>-470</v>
          </cell>
          <cell r="L75" t="str">
            <v/>
          </cell>
          <cell r="M75" t="str">
            <v/>
          </cell>
          <cell r="N75">
            <v>-437</v>
          </cell>
          <cell r="O75" t="str">
            <v/>
          </cell>
          <cell r="P75" t="str">
            <v/>
          </cell>
          <cell r="Q75">
            <v>-469</v>
          </cell>
          <cell r="R75" t="str">
            <v/>
          </cell>
          <cell r="S75" t="str">
            <v/>
          </cell>
          <cell r="T75">
            <v>-471</v>
          </cell>
        </row>
        <row r="76">
          <cell r="A76" t="str">
            <v>OPDIS</v>
          </cell>
          <cell r="B76" t="str">
            <v>Operating, total distribution comp.</v>
          </cell>
          <cell r="C76">
            <v>915583</v>
          </cell>
          <cell r="D76">
            <v>995690</v>
          </cell>
          <cell r="E76">
            <v>-80107</v>
          </cell>
          <cell r="F76">
            <v>28106</v>
          </cell>
          <cell r="G76">
            <v>54113</v>
          </cell>
          <cell r="H76">
            <v>-26007</v>
          </cell>
          <cell r="I76">
            <v>4078</v>
          </cell>
          <cell r="J76">
            <v>35531</v>
          </cell>
          <cell r="K76">
            <v>-31453</v>
          </cell>
          <cell r="L76">
            <v>87576</v>
          </cell>
          <cell r="M76">
            <v>110264</v>
          </cell>
          <cell r="N76">
            <v>-22688</v>
          </cell>
          <cell r="O76">
            <v>1070</v>
          </cell>
          <cell r="P76">
            <v>8864</v>
          </cell>
          <cell r="Q76">
            <v>-7794</v>
          </cell>
          <cell r="R76">
            <v>-307</v>
          </cell>
          <cell r="S76">
            <v>7248</v>
          </cell>
          <cell r="T76">
            <v>-7555</v>
          </cell>
        </row>
        <row r="77">
          <cell r="A77" t="str">
            <v>ELIAKE</v>
          </cell>
          <cell r="B77" t="str">
            <v>ELI A-Konsern</v>
          </cell>
          <cell r="C77">
            <v>-1016635</v>
          </cell>
          <cell r="D77" t="str">
            <v/>
          </cell>
          <cell r="E77">
            <v>-1016635</v>
          </cell>
          <cell r="F77">
            <v>-682548</v>
          </cell>
          <cell r="G77">
            <v>-23333</v>
          </cell>
          <cell r="H77">
            <v>-659215</v>
          </cell>
          <cell r="I77">
            <v>-870924</v>
          </cell>
          <cell r="J77">
            <v>-164458</v>
          </cell>
          <cell r="K77">
            <v>-706466</v>
          </cell>
          <cell r="L77">
            <v>0</v>
          </cell>
          <cell r="M77" t="str">
            <v/>
          </cell>
          <cell r="N77">
            <v>0</v>
          </cell>
          <cell r="O77">
            <v>-10031</v>
          </cell>
          <cell r="P77">
            <v>-2333</v>
          </cell>
          <cell r="Q77">
            <v>-7698</v>
          </cell>
          <cell r="R77">
            <v>-11802</v>
          </cell>
          <cell r="S77">
            <v>-4583</v>
          </cell>
          <cell r="T77">
            <v>-7219</v>
          </cell>
        </row>
        <row r="78">
          <cell r="B78" t="str">
            <v>Elimineringer konsern</v>
          </cell>
          <cell r="C78">
            <v>-135768</v>
          </cell>
          <cell r="D78">
            <v>-41814</v>
          </cell>
          <cell r="E78">
            <v>-93954</v>
          </cell>
          <cell r="F78">
            <v>0</v>
          </cell>
          <cell r="G78">
            <v>-85</v>
          </cell>
          <cell r="H78">
            <v>85</v>
          </cell>
          <cell r="I78">
            <v>-1</v>
          </cell>
          <cell r="J78">
            <v>-84</v>
          </cell>
          <cell r="K78">
            <v>83</v>
          </cell>
          <cell r="L78" t="str">
            <v/>
          </cell>
          <cell r="M78" t="str">
            <v/>
          </cell>
          <cell r="N78">
            <v>-40714</v>
          </cell>
          <cell r="O78" t="str">
            <v/>
          </cell>
          <cell r="P78" t="str">
            <v/>
          </cell>
          <cell r="Q78">
            <v>-1761</v>
          </cell>
          <cell r="R78" t="str">
            <v/>
          </cell>
          <cell r="S78" t="str">
            <v/>
          </cell>
          <cell r="T78">
            <v>-2397</v>
          </cell>
        </row>
        <row r="79">
          <cell r="A79" t="str">
            <v>RGIGROUP</v>
          </cell>
          <cell r="B79" t="str">
            <v>Aker RGI konsern</v>
          </cell>
          <cell r="C79">
            <v>28398480</v>
          </cell>
          <cell r="D79">
            <v>25256092</v>
          </cell>
          <cell r="E79">
            <v>3142388</v>
          </cell>
          <cell r="F79">
            <v>665742</v>
          </cell>
          <cell r="G79">
            <v>1336737</v>
          </cell>
          <cell r="H79">
            <v>-670995</v>
          </cell>
          <cell r="I79">
            <v>525238</v>
          </cell>
          <cell r="J79">
            <v>1145906</v>
          </cell>
          <cell r="K79">
            <v>-620668</v>
          </cell>
          <cell r="L79">
            <v>3721997</v>
          </cell>
          <cell r="M79">
            <v>2701753</v>
          </cell>
          <cell r="N79">
            <v>1020244</v>
          </cell>
          <cell r="O79">
            <v>108218</v>
          </cell>
          <cell r="P79">
            <v>167117</v>
          </cell>
          <cell r="Q79">
            <v>-58899</v>
          </cell>
          <cell r="R79">
            <v>122555</v>
          </cell>
          <cell r="S79">
            <v>142873</v>
          </cell>
          <cell r="T79">
            <v>-20318</v>
          </cell>
        </row>
      </sheetData>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Input"/>
      <sheetName val="Sortering"/>
      <sheetName val="Oversikter"/>
      <sheetName val="Konsernoversikter"/>
      <sheetName val="Flash"/>
      <sheetName val="Til presentasjon"/>
      <sheetName val="Driftsresultat oversikt "/>
      <sheetName val="Investeringer_avhendelser"/>
      <sheetName val="Datainn"/>
      <sheetName val="Res_bal"/>
    </sheetNames>
    <sheetDataSet>
      <sheetData sheetId="0" refreshError="1">
        <row r="5">
          <cell r="B5" t="str">
            <v>Pr. september 1997</v>
          </cell>
        </row>
      </sheetData>
      <sheetData sheetId="1"/>
      <sheetData sheetId="2" refreshError="1"/>
      <sheetData sheetId="3" refreshError="1"/>
      <sheetData sheetId="4"/>
      <sheetData sheetId="5"/>
      <sheetData sheetId="6"/>
      <sheetData sheetId="7"/>
      <sheetData sheetId="8"/>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Output"/>
      <sheetName val="Version"/>
      <sheetName val="Mnt summary"/>
      <sheetName val="Mnt Summary USD"/>
      <sheetName val="P&amp;L konsern"/>
      <sheetName val="Konsern ER"/>
      <sheetName val="CF"/>
      <sheetName val="Bal"/>
      <sheetName val="CF konsern"/>
      <sheetName val="ASA Total"/>
      <sheetName val="Renter og lån"/>
      <sheetName val="20"/>
      <sheetName val="30"/>
      <sheetName val="100"/>
      <sheetName val="AKBM SA - Uruguay"/>
      <sheetName val="CF Antarctic"/>
      <sheetName val="Bal Antarctic"/>
      <sheetName val="Varelager"/>
      <sheetName val="Bal - IB Antarctic"/>
      <sheetName val="Mgm fee"/>
      <sheetName val="Oppsummering"/>
      <sheetName val="BS konsern"/>
      <sheetName val="ER Aker"/>
      <sheetName val="Segment"/>
      <sheetName val="ASA ER"/>
      <sheetName val="Qrt summary"/>
      <sheetName val="Antarctic Total"/>
      <sheetName val="Downstream + Pharma"/>
      <sheetName val="100 Admin"/>
      <sheetName val="Salg Total"/>
      <sheetName val="100 AKASUS"/>
      <sheetName val="200 AKASUS"/>
      <sheetName val="340 AKASUS"/>
      <sheetName val="232 Australia"/>
      <sheetName val="235 Utgår"/>
      <sheetName val="240 Salg Admin"/>
      <sheetName val="241 Salg Europa"/>
      <sheetName val="242 Salg USA"/>
      <sheetName val="243 Salg ROW"/>
      <sheetName val="244 Salg Australia"/>
      <sheetName val="245 Salg China"/>
      <sheetName val="260 Salg Pet"/>
      <sheetName val="270 Salg Aqua"/>
      <sheetName val="Pharma Totalt"/>
      <sheetName val="280 Regulatory and R&amp;D"/>
      <sheetName val="281 Product Development"/>
      <sheetName val="282 Business Development"/>
      <sheetName val="Upstream Total"/>
      <sheetName val="300 Upstream Adm"/>
      <sheetName val="312 Superba Sea"/>
      <sheetName val="310 Offshore Saga Sea"/>
      <sheetName val="320 Antarctic Sea"/>
      <sheetName val="330 Secondary Processing"/>
      <sheetName val="340 Logistics"/>
      <sheetName val="350 LaManche"/>
      <sheetName val="352 Tramper 2"/>
      <sheetName val="999 Div"/>
      <sheetName val="Bud Avd"/>
      <sheetName val="Bud Avd Mapp"/>
      <sheetName val="Produktkalkyler"/>
      <sheetName val="Lønn"/>
      <sheetName val="Oppsett"/>
      <sheetName val="Integra"/>
      <sheetName val="DrilldownDetaljer"/>
      <sheetName val="YTD EBITDA 2013 NOK"/>
      <sheetName val="YTD EBITDA 2013 Mapp"/>
    </sheetNames>
    <sheetDataSet>
      <sheetData sheetId="0">
        <row r="23">
          <cell r="O23">
            <v>5.9</v>
          </cell>
          <cell r="P23">
            <v>5.9</v>
          </cell>
          <cell r="Q23">
            <v>5.9</v>
          </cell>
          <cell r="R23">
            <v>5.9</v>
          </cell>
          <cell r="S23">
            <v>5.9</v>
          </cell>
          <cell r="T23">
            <v>5.9</v>
          </cell>
          <cell r="U23">
            <v>5.9</v>
          </cell>
          <cell r="V23">
            <v>5.9</v>
          </cell>
          <cell r="W23">
            <v>5.9</v>
          </cell>
          <cell r="X23">
            <v>5.9</v>
          </cell>
          <cell r="Y23">
            <v>5.9</v>
          </cell>
          <cell r="Z23">
            <v>5.9</v>
          </cell>
        </row>
        <row r="24">
          <cell r="AA24">
            <v>7.5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4">
          <cell r="C4">
            <v>201101</v>
          </cell>
        </row>
      </sheetData>
      <sheetData sheetId="62"/>
      <sheetData sheetId="63"/>
      <sheetData sheetId="64"/>
      <sheetData sheetId="6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iftsresultat oversikt "/>
      <sheetName val="Datainnforcast"/>
      <sheetName val="Geoseg. English"/>
      <sheetName val="setup"/>
    </sheetNames>
    <sheetDataSet>
      <sheetData sheetId="0"/>
      <sheetData sheetId="1" refreshError="1">
        <row r="10">
          <cell r="A10" t="str">
            <v>AI00HOL00</v>
          </cell>
          <cell r="B10" t="str">
            <v>Aker Invest</v>
          </cell>
          <cell r="C10" t="str">
            <v/>
          </cell>
          <cell r="D10" t="str">
            <v/>
          </cell>
          <cell r="E10">
            <v>0</v>
          </cell>
          <cell r="F10">
            <v>-117</v>
          </cell>
          <cell r="G10">
            <v>-115</v>
          </cell>
          <cell r="H10">
            <v>-2</v>
          </cell>
          <cell r="I10">
            <v>1059</v>
          </cell>
          <cell r="J10">
            <v>-3684</v>
          </cell>
          <cell r="K10">
            <v>4743</v>
          </cell>
        </row>
        <row r="11">
          <cell r="A11" t="str">
            <v>AIASOTH02</v>
          </cell>
          <cell r="B11" t="str">
            <v>Aker Skolen AS</v>
          </cell>
          <cell r="C11" t="str">
            <v/>
          </cell>
          <cell r="D11" t="str">
            <v/>
          </cell>
          <cell r="E11">
            <v>0</v>
          </cell>
          <cell r="F11" t="str">
            <v/>
          </cell>
          <cell r="G11" t="str">
            <v/>
          </cell>
          <cell r="H11">
            <v>0</v>
          </cell>
          <cell r="I11" t="str">
            <v/>
          </cell>
          <cell r="J11" t="str">
            <v/>
          </cell>
          <cell r="K11">
            <v>0</v>
          </cell>
        </row>
        <row r="12">
          <cell r="A12" t="str">
            <v>AIGBHOL01</v>
          </cell>
          <cell r="B12" t="str">
            <v>Grundingen Boligselskap AS</v>
          </cell>
          <cell r="C12">
            <v>0</v>
          </cell>
          <cell r="D12" t="str">
            <v/>
          </cell>
          <cell r="E12">
            <v>0</v>
          </cell>
          <cell r="F12">
            <v>0</v>
          </cell>
          <cell r="G12" t="str">
            <v/>
          </cell>
          <cell r="H12">
            <v>0</v>
          </cell>
          <cell r="I12">
            <v>0</v>
          </cell>
          <cell r="J12">
            <v>2361</v>
          </cell>
          <cell r="K12">
            <v>-2361</v>
          </cell>
        </row>
        <row r="13">
          <cell r="A13" t="str">
            <v>AIMIHOL01</v>
          </cell>
          <cell r="B13" t="str">
            <v>Aker Maritime Invest</v>
          </cell>
          <cell r="C13">
            <v>460954</v>
          </cell>
          <cell r="D13" t="str">
            <v/>
          </cell>
          <cell r="E13">
            <v>460954</v>
          </cell>
          <cell r="F13">
            <v>460947</v>
          </cell>
          <cell r="G13">
            <v>-5</v>
          </cell>
          <cell r="H13">
            <v>460952</v>
          </cell>
          <cell r="I13">
            <v>459037</v>
          </cell>
          <cell r="J13">
            <v>-6512</v>
          </cell>
          <cell r="K13">
            <v>465549</v>
          </cell>
        </row>
        <row r="14">
          <cell r="A14" t="str">
            <v>AINHOTH01</v>
          </cell>
          <cell r="B14" t="str">
            <v>Norcem Houston Inc.</v>
          </cell>
          <cell r="C14" t="str">
            <v/>
          </cell>
          <cell r="D14" t="str">
            <v/>
          </cell>
          <cell r="E14">
            <v>0</v>
          </cell>
          <cell r="F14" t="str">
            <v/>
          </cell>
          <cell r="G14" t="str">
            <v/>
          </cell>
          <cell r="H14">
            <v>0</v>
          </cell>
          <cell r="I14" t="str">
            <v/>
          </cell>
          <cell r="J14" t="str">
            <v/>
          </cell>
          <cell r="K14">
            <v>0</v>
          </cell>
        </row>
        <row r="15">
          <cell r="A15" t="str">
            <v>AINPOTH01</v>
          </cell>
          <cell r="B15" t="str">
            <v>NPC a.s</v>
          </cell>
          <cell r="C15" t="str">
            <v/>
          </cell>
          <cell r="D15" t="str">
            <v/>
          </cell>
          <cell r="E15">
            <v>0</v>
          </cell>
          <cell r="F15">
            <v>-4</v>
          </cell>
          <cell r="G15">
            <v>-4</v>
          </cell>
          <cell r="H15">
            <v>0</v>
          </cell>
          <cell r="I15">
            <v>-4</v>
          </cell>
          <cell r="J15">
            <v>-4</v>
          </cell>
          <cell r="K15">
            <v>0</v>
          </cell>
        </row>
        <row r="16">
          <cell r="A16" t="str">
            <v>AIOOOTH01</v>
          </cell>
          <cell r="B16" t="str">
            <v>Lysaker Prosjektledelse AS</v>
          </cell>
          <cell r="C16" t="str">
            <v/>
          </cell>
          <cell r="D16" t="str">
            <v/>
          </cell>
          <cell r="E16">
            <v>0</v>
          </cell>
          <cell r="F16">
            <v>-7</v>
          </cell>
          <cell r="G16" t="str">
            <v/>
          </cell>
          <cell r="H16">
            <v>-7</v>
          </cell>
          <cell r="I16">
            <v>99</v>
          </cell>
          <cell r="J16" t="str">
            <v/>
          </cell>
          <cell r="K16">
            <v>99</v>
          </cell>
        </row>
        <row r="17">
          <cell r="A17" t="str">
            <v>AIREOTH01</v>
          </cell>
          <cell r="B17" t="str">
            <v>Aker Reassuranse</v>
          </cell>
          <cell r="C17" t="str">
            <v/>
          </cell>
          <cell r="D17">
            <v>0</v>
          </cell>
          <cell r="E17">
            <v>0</v>
          </cell>
          <cell r="F17" t="str">
            <v/>
          </cell>
          <cell r="G17">
            <v>436</v>
          </cell>
          <cell r="H17">
            <v>-436</v>
          </cell>
          <cell r="I17" t="str">
            <v/>
          </cell>
          <cell r="J17">
            <v>873</v>
          </cell>
          <cell r="K17">
            <v>-873</v>
          </cell>
        </row>
        <row r="18">
          <cell r="A18" t="str">
            <v>BV00HOL00</v>
          </cell>
          <cell r="B18" t="str">
            <v>RGI (Europe) BV</v>
          </cell>
          <cell r="C18" t="str">
            <v/>
          </cell>
          <cell r="D18" t="str">
            <v/>
          </cell>
          <cell r="E18">
            <v>0</v>
          </cell>
          <cell r="F18" t="str">
            <v/>
          </cell>
          <cell r="G18">
            <v>-78</v>
          </cell>
          <cell r="H18">
            <v>78</v>
          </cell>
          <cell r="I18" t="str">
            <v/>
          </cell>
          <cell r="J18">
            <v>23977</v>
          </cell>
          <cell r="K18">
            <v>-23977</v>
          </cell>
        </row>
        <row r="19">
          <cell r="A19" t="str">
            <v>BVDKHOL01</v>
          </cell>
          <cell r="B19" t="str">
            <v>RGI (Denmark) APS</v>
          </cell>
          <cell r="C19" t="str">
            <v/>
          </cell>
          <cell r="D19" t="str">
            <v/>
          </cell>
          <cell r="E19">
            <v>0</v>
          </cell>
          <cell r="F19" t="str">
            <v/>
          </cell>
          <cell r="G19" t="str">
            <v/>
          </cell>
          <cell r="H19">
            <v>0</v>
          </cell>
          <cell r="I19" t="str">
            <v/>
          </cell>
          <cell r="J19" t="str">
            <v/>
          </cell>
          <cell r="K19">
            <v>0</v>
          </cell>
        </row>
        <row r="20">
          <cell r="A20" t="str">
            <v>BVSEFOD00</v>
          </cell>
          <cell r="B20" t="str">
            <v>RGI Seafoods inc</v>
          </cell>
          <cell r="C20" t="str">
            <v/>
          </cell>
          <cell r="D20" t="str">
            <v/>
          </cell>
          <cell r="E20">
            <v>0</v>
          </cell>
          <cell r="F20" t="str">
            <v/>
          </cell>
          <cell r="G20">
            <v>-220</v>
          </cell>
          <cell r="H20">
            <v>220</v>
          </cell>
          <cell r="I20" t="str">
            <v/>
          </cell>
          <cell r="J20">
            <v>12922</v>
          </cell>
          <cell r="K20">
            <v>-12922</v>
          </cell>
        </row>
        <row r="21">
          <cell r="A21" t="str">
            <v>BVUSHOL01</v>
          </cell>
          <cell r="B21" t="str">
            <v>RGI INC</v>
          </cell>
          <cell r="C21" t="str">
            <v/>
          </cell>
          <cell r="D21">
            <v>107</v>
          </cell>
          <cell r="E21">
            <v>-107</v>
          </cell>
          <cell r="F21" t="str">
            <v/>
          </cell>
          <cell r="G21">
            <v>-16550</v>
          </cell>
          <cell r="H21">
            <v>16550</v>
          </cell>
          <cell r="I21" t="str">
            <v/>
          </cell>
          <cell r="J21">
            <v>57489</v>
          </cell>
          <cell r="K21">
            <v>-57489</v>
          </cell>
        </row>
        <row r="22">
          <cell r="A22" t="str">
            <v>CPHKON00</v>
          </cell>
          <cell r="B22" t="str">
            <v>CPH Konsern</v>
          </cell>
          <cell r="C22" t="str">
            <v/>
          </cell>
          <cell r="D22" t="str">
            <v/>
          </cell>
          <cell r="E22">
            <v>0</v>
          </cell>
          <cell r="F22">
            <v>-968</v>
          </cell>
          <cell r="G22">
            <v>-24</v>
          </cell>
          <cell r="H22">
            <v>-944</v>
          </cell>
          <cell r="I22">
            <v>12876</v>
          </cell>
          <cell r="J22">
            <v>16404</v>
          </cell>
          <cell r="K22">
            <v>-3528</v>
          </cell>
        </row>
        <row r="23">
          <cell r="A23" t="str">
            <v>RGIHOL01</v>
          </cell>
          <cell r="B23" t="str">
            <v>Aker RGI ASA</v>
          </cell>
          <cell r="C23">
            <v>137313</v>
          </cell>
          <cell r="D23">
            <v>0</v>
          </cell>
          <cell r="E23">
            <v>137313</v>
          </cell>
          <cell r="F23">
            <v>37835</v>
          </cell>
          <cell r="G23">
            <v>-78167</v>
          </cell>
          <cell r="H23">
            <v>116002</v>
          </cell>
          <cell r="I23">
            <v>40975</v>
          </cell>
          <cell r="J23">
            <v>-138255</v>
          </cell>
          <cell r="K23">
            <v>179230</v>
          </cell>
        </row>
        <row r="24">
          <cell r="A24" t="str">
            <v>RGIHOL06</v>
          </cell>
          <cell r="B24" t="str">
            <v>RGI Finance SA</v>
          </cell>
          <cell r="C24" t="str">
            <v/>
          </cell>
          <cell r="D24" t="str">
            <v/>
          </cell>
          <cell r="E24">
            <v>0</v>
          </cell>
          <cell r="F24" t="str">
            <v/>
          </cell>
          <cell r="G24">
            <v>0</v>
          </cell>
          <cell r="H24">
            <v>0</v>
          </cell>
          <cell r="I24" t="str">
            <v/>
          </cell>
          <cell r="J24">
            <v>383</v>
          </cell>
          <cell r="K24">
            <v>-383</v>
          </cell>
        </row>
        <row r="25">
          <cell r="A25" t="str">
            <v>RGIHOL07</v>
          </cell>
          <cell r="B25" t="str">
            <v>Norcrest Finance Corporation</v>
          </cell>
          <cell r="C25" t="str">
            <v/>
          </cell>
          <cell r="D25" t="str">
            <v/>
          </cell>
          <cell r="E25">
            <v>0</v>
          </cell>
          <cell r="F25" t="str">
            <v/>
          </cell>
          <cell r="G25">
            <v>-21</v>
          </cell>
          <cell r="H25">
            <v>21</v>
          </cell>
          <cell r="I25" t="str">
            <v/>
          </cell>
          <cell r="J25">
            <v>-4146</v>
          </cell>
          <cell r="K25">
            <v>4146</v>
          </cell>
        </row>
        <row r="26">
          <cell r="A26" t="str">
            <v>RGIHOL16</v>
          </cell>
          <cell r="B26" t="str">
            <v>RGI AS</v>
          </cell>
          <cell r="C26" t="str">
            <v/>
          </cell>
          <cell r="D26" t="str">
            <v/>
          </cell>
          <cell r="E26">
            <v>0</v>
          </cell>
          <cell r="F26" t="str">
            <v/>
          </cell>
          <cell r="G26" t="str">
            <v/>
          </cell>
          <cell r="H26">
            <v>0</v>
          </cell>
          <cell r="I26" t="str">
            <v/>
          </cell>
          <cell r="J26" t="str">
            <v/>
          </cell>
          <cell r="K26">
            <v>0</v>
          </cell>
        </row>
        <row r="27">
          <cell r="A27" t="str">
            <v>RGIHOL20</v>
          </cell>
          <cell r="B27" t="str">
            <v>Aker Finans</v>
          </cell>
          <cell r="C27" t="str">
            <v/>
          </cell>
          <cell r="D27" t="str">
            <v/>
          </cell>
          <cell r="E27">
            <v>0</v>
          </cell>
          <cell r="F27" t="str">
            <v/>
          </cell>
          <cell r="G27" t="str">
            <v/>
          </cell>
          <cell r="H27">
            <v>0</v>
          </cell>
          <cell r="I27">
            <v>10</v>
          </cell>
          <cell r="J27" t="str">
            <v/>
          </cell>
          <cell r="K27">
            <v>10</v>
          </cell>
        </row>
        <row r="28">
          <cell r="A28" t="str">
            <v>RGIHOL21</v>
          </cell>
          <cell r="B28" t="str">
            <v>Aker RGI Prosjektutvikling</v>
          </cell>
          <cell r="C28" t="str">
            <v/>
          </cell>
          <cell r="D28" t="str">
            <v/>
          </cell>
          <cell r="E28">
            <v>0</v>
          </cell>
          <cell r="F28">
            <v>-5</v>
          </cell>
          <cell r="G28" t="str">
            <v/>
          </cell>
          <cell r="H28">
            <v>-5</v>
          </cell>
          <cell r="I28">
            <v>101413</v>
          </cell>
          <cell r="J28" t="str">
            <v/>
          </cell>
          <cell r="K28">
            <v>101413</v>
          </cell>
        </row>
        <row r="29">
          <cell r="A29" t="str">
            <v>RGIHOL22</v>
          </cell>
          <cell r="B29" t="str">
            <v>Aker RGI Industriutvikling</v>
          </cell>
          <cell r="C29" t="str">
            <v/>
          </cell>
          <cell r="D29" t="str">
            <v/>
          </cell>
          <cell r="E29">
            <v>0</v>
          </cell>
          <cell r="F29" t="str">
            <v/>
          </cell>
          <cell r="G29" t="str">
            <v/>
          </cell>
          <cell r="H29">
            <v>0</v>
          </cell>
          <cell r="I29">
            <v>27335</v>
          </cell>
          <cell r="J29" t="str">
            <v/>
          </cell>
          <cell r="K29">
            <v>27335</v>
          </cell>
        </row>
        <row r="30">
          <cell r="B30" t="str">
            <v>Elimineringer holding</v>
          </cell>
          <cell r="C30">
            <v>0</v>
          </cell>
          <cell r="D30">
            <v>0</v>
          </cell>
          <cell r="E30">
            <v>0</v>
          </cell>
          <cell r="F30">
            <v>0</v>
          </cell>
          <cell r="G30">
            <v>0</v>
          </cell>
          <cell r="H30">
            <v>0</v>
          </cell>
          <cell r="I30">
            <v>0</v>
          </cell>
          <cell r="J30">
            <v>-6845</v>
          </cell>
          <cell r="K30">
            <v>6845</v>
          </cell>
        </row>
        <row r="31">
          <cell r="A31" t="str">
            <v>OPHOL</v>
          </cell>
          <cell r="B31" t="str">
            <v>Operating, total holding comp.</v>
          </cell>
          <cell r="C31">
            <v>598267</v>
          </cell>
          <cell r="D31">
            <v>107</v>
          </cell>
          <cell r="E31">
            <v>598160</v>
          </cell>
          <cell r="F31">
            <v>497681</v>
          </cell>
          <cell r="G31">
            <v>-94748</v>
          </cell>
          <cell r="H31">
            <v>592429</v>
          </cell>
          <cell r="I31">
            <v>642800</v>
          </cell>
          <cell r="J31">
            <v>-45037</v>
          </cell>
          <cell r="K31">
            <v>687837</v>
          </cell>
        </row>
        <row r="32">
          <cell r="A32" t="str">
            <v>BVREHOL00</v>
          </cell>
          <cell r="B32" t="str">
            <v>RGI Real Estate Inc.</v>
          </cell>
          <cell r="C32" t="str">
            <v/>
          </cell>
          <cell r="D32" t="str">
            <v/>
          </cell>
          <cell r="E32">
            <v>0</v>
          </cell>
          <cell r="F32" t="str">
            <v/>
          </cell>
          <cell r="G32" t="str">
            <v/>
          </cell>
          <cell r="H32">
            <v>0</v>
          </cell>
          <cell r="I32" t="str">
            <v/>
          </cell>
          <cell r="J32" t="str">
            <v/>
          </cell>
          <cell r="K32">
            <v>0</v>
          </cell>
        </row>
        <row r="33">
          <cell r="A33" t="str">
            <v>BVREPPRO06</v>
          </cell>
          <cell r="B33" t="str">
            <v>Avantor ASA</v>
          </cell>
          <cell r="C33" t="str">
            <v/>
          </cell>
          <cell r="D33" t="str">
            <v/>
          </cell>
          <cell r="E33">
            <v>0</v>
          </cell>
          <cell r="F33" t="str">
            <v/>
          </cell>
          <cell r="G33" t="str">
            <v/>
          </cell>
          <cell r="H33">
            <v>0</v>
          </cell>
          <cell r="I33" t="str">
            <v/>
          </cell>
          <cell r="J33" t="str">
            <v/>
          </cell>
          <cell r="K33">
            <v>0</v>
          </cell>
        </row>
        <row r="34">
          <cell r="A34" t="str">
            <v>BVREPRO02</v>
          </cell>
          <cell r="B34" t="str">
            <v>Resource group Inc</v>
          </cell>
          <cell r="C34" t="str">
            <v/>
          </cell>
          <cell r="D34" t="str">
            <v/>
          </cell>
          <cell r="E34">
            <v>0</v>
          </cell>
          <cell r="F34" t="str">
            <v/>
          </cell>
          <cell r="G34">
            <v>-220</v>
          </cell>
          <cell r="H34">
            <v>220</v>
          </cell>
          <cell r="I34" t="str">
            <v/>
          </cell>
          <cell r="J34">
            <v>-383</v>
          </cell>
          <cell r="K34">
            <v>383</v>
          </cell>
        </row>
        <row r="35">
          <cell r="A35" t="str">
            <v>BVREPRO03</v>
          </cell>
          <cell r="B35" t="str">
            <v>RGI Realty Inc.</v>
          </cell>
          <cell r="C35" t="str">
            <v/>
          </cell>
          <cell r="D35" t="str">
            <v/>
          </cell>
          <cell r="E35">
            <v>0</v>
          </cell>
          <cell r="F35" t="str">
            <v/>
          </cell>
          <cell r="G35" t="str">
            <v/>
          </cell>
          <cell r="H35">
            <v>0</v>
          </cell>
          <cell r="I35" t="str">
            <v/>
          </cell>
          <cell r="J35" t="str">
            <v/>
          </cell>
          <cell r="K35">
            <v>0</v>
          </cell>
        </row>
        <row r="36">
          <cell r="A36" t="str">
            <v>BVREPRO04</v>
          </cell>
          <cell r="B36" t="str">
            <v>Legend Properties</v>
          </cell>
          <cell r="C36">
            <v>606718</v>
          </cell>
          <cell r="D36">
            <v>506003</v>
          </cell>
          <cell r="E36">
            <v>100715</v>
          </cell>
          <cell r="F36">
            <v>5271</v>
          </cell>
          <cell r="G36">
            <v>61181</v>
          </cell>
          <cell r="H36">
            <v>-55910</v>
          </cell>
          <cell r="I36">
            <v>-65639</v>
          </cell>
          <cell r="J36">
            <v>-5446</v>
          </cell>
          <cell r="K36">
            <v>-60193</v>
          </cell>
        </row>
        <row r="37">
          <cell r="A37" t="str">
            <v>BVREPRO05</v>
          </cell>
          <cell r="B37" t="str">
            <v>RGI Holdings Inc.</v>
          </cell>
          <cell r="C37" t="str">
            <v/>
          </cell>
          <cell r="D37" t="str">
            <v/>
          </cell>
          <cell r="E37">
            <v>0</v>
          </cell>
          <cell r="F37" t="str">
            <v/>
          </cell>
          <cell r="G37" t="str">
            <v/>
          </cell>
          <cell r="H37">
            <v>0</v>
          </cell>
          <cell r="I37" t="str">
            <v/>
          </cell>
          <cell r="J37" t="str">
            <v/>
          </cell>
          <cell r="K37">
            <v>0</v>
          </cell>
        </row>
        <row r="38">
          <cell r="A38" t="str">
            <v>AISLPRO00</v>
          </cell>
          <cell r="B38" t="str">
            <v>Slemmestad Eiendom</v>
          </cell>
          <cell r="C38">
            <v>2747</v>
          </cell>
          <cell r="D38">
            <v>394</v>
          </cell>
          <cell r="E38">
            <v>2353</v>
          </cell>
          <cell r="F38">
            <v>2167</v>
          </cell>
          <cell r="G38">
            <v>-542</v>
          </cell>
          <cell r="H38">
            <v>2709</v>
          </cell>
          <cell r="I38">
            <v>2743</v>
          </cell>
          <cell r="J38">
            <v>33</v>
          </cell>
          <cell r="K38">
            <v>2710</v>
          </cell>
        </row>
        <row r="39">
          <cell r="B39" t="str">
            <v>Elimineringer eiendom</v>
          </cell>
          <cell r="C39">
            <v>0</v>
          </cell>
          <cell r="D39">
            <v>0</v>
          </cell>
          <cell r="E39">
            <v>0</v>
          </cell>
          <cell r="F39">
            <v>0</v>
          </cell>
          <cell r="G39">
            <v>-874</v>
          </cell>
          <cell r="H39">
            <v>874</v>
          </cell>
          <cell r="I39">
            <v>0</v>
          </cell>
          <cell r="J39">
            <v>2499</v>
          </cell>
          <cell r="K39">
            <v>-2499</v>
          </cell>
        </row>
        <row r="40">
          <cell r="A40" t="str">
            <v>OPPRO</v>
          </cell>
          <cell r="B40" t="str">
            <v>Operating, total property comp.</v>
          </cell>
          <cell r="C40">
            <v>609465</v>
          </cell>
          <cell r="D40">
            <v>506397</v>
          </cell>
          <cell r="E40">
            <v>103068</v>
          </cell>
          <cell r="F40">
            <v>7438</v>
          </cell>
          <cell r="G40">
            <v>59545</v>
          </cell>
          <cell r="H40">
            <v>-52107</v>
          </cell>
          <cell r="I40">
            <v>-62896</v>
          </cell>
          <cell r="J40">
            <v>-3297</v>
          </cell>
          <cell r="K40">
            <v>-59599</v>
          </cell>
        </row>
        <row r="41">
          <cell r="A41" t="str">
            <v>OPOGT</v>
          </cell>
          <cell r="B41" t="str">
            <v>AKER MARITIME</v>
          </cell>
          <cell r="C41">
            <v>16341817</v>
          </cell>
          <cell r="D41">
            <v>15845373</v>
          </cell>
          <cell r="E41">
            <v>496444</v>
          </cell>
          <cell r="F41">
            <v>766384</v>
          </cell>
          <cell r="G41">
            <v>767785</v>
          </cell>
          <cell r="H41">
            <v>-1401</v>
          </cell>
          <cell r="I41">
            <v>725349</v>
          </cell>
          <cell r="J41">
            <v>711046</v>
          </cell>
          <cell r="K41">
            <v>14303</v>
          </cell>
        </row>
        <row r="42">
          <cell r="A42" t="str">
            <v>OPCEM</v>
          </cell>
          <cell r="B42" t="str">
            <v>Operating, total building comp.</v>
          </cell>
          <cell r="C42" t="str">
            <v/>
          </cell>
          <cell r="D42" t="str">
            <v/>
          </cell>
          <cell r="E42">
            <v>0</v>
          </cell>
          <cell r="F42" t="str">
            <v/>
          </cell>
          <cell r="G42" t="str">
            <v/>
          </cell>
          <cell r="H42">
            <v>0</v>
          </cell>
          <cell r="I42">
            <v>320000</v>
          </cell>
          <cell r="J42">
            <v>310000</v>
          </cell>
          <cell r="K42">
            <v>10000</v>
          </cell>
        </row>
        <row r="43">
          <cell r="A43" t="str">
            <v>RSCGRP000</v>
          </cell>
          <cell r="B43" t="str">
            <v>RGI Seafoods Corp.</v>
          </cell>
          <cell r="C43">
            <v>-258008</v>
          </cell>
          <cell r="D43">
            <v>448401</v>
          </cell>
          <cell r="E43">
            <v>-706409</v>
          </cell>
          <cell r="F43">
            <v>37678</v>
          </cell>
          <cell r="G43">
            <v>152203</v>
          </cell>
          <cell r="H43">
            <v>-114525</v>
          </cell>
          <cell r="I43">
            <v>713</v>
          </cell>
          <cell r="J43">
            <v>21506</v>
          </cell>
          <cell r="K43">
            <v>-20793</v>
          </cell>
        </row>
        <row r="44">
          <cell r="A44" t="str">
            <v>OPFODRS</v>
          </cell>
          <cell r="B44" t="str">
            <v>Operating, total Royal Seafoods</v>
          </cell>
          <cell r="C44" t="str">
            <v/>
          </cell>
          <cell r="D44" t="str">
            <v/>
          </cell>
          <cell r="E44">
            <v>0</v>
          </cell>
          <cell r="F44" t="str">
            <v/>
          </cell>
          <cell r="G44" t="str">
            <v/>
          </cell>
          <cell r="H44">
            <v>0</v>
          </cell>
          <cell r="I44" t="str">
            <v/>
          </cell>
          <cell r="J44" t="str">
            <v/>
          </cell>
          <cell r="K44">
            <v>0</v>
          </cell>
        </row>
        <row r="45">
          <cell r="A45" t="str">
            <v>OPFODBO</v>
          </cell>
          <cell r="B45" t="str">
            <v>Operating, total boat-owning comp.</v>
          </cell>
          <cell r="C45" t="str">
            <v/>
          </cell>
          <cell r="D45">
            <v>152515</v>
          </cell>
          <cell r="E45">
            <v>-152515</v>
          </cell>
          <cell r="F45" t="str">
            <v/>
          </cell>
          <cell r="G45">
            <v>73741</v>
          </cell>
          <cell r="H45">
            <v>-73741</v>
          </cell>
          <cell r="I45" t="str">
            <v/>
          </cell>
          <cell r="J45">
            <v>-1619</v>
          </cell>
          <cell r="K45">
            <v>1619</v>
          </cell>
        </row>
        <row r="46">
          <cell r="A46" t="str">
            <v>OPFODNSE</v>
          </cell>
          <cell r="B46" t="str">
            <v>Operating, total Norway Seafoods</v>
          </cell>
          <cell r="C46" t="str">
            <v/>
          </cell>
          <cell r="D46">
            <v>5048963</v>
          </cell>
          <cell r="E46">
            <v>-5048963</v>
          </cell>
          <cell r="F46" t="str">
            <v/>
          </cell>
          <cell r="G46">
            <v>281442</v>
          </cell>
          <cell r="H46">
            <v>-281442</v>
          </cell>
          <cell r="I46" t="str">
            <v/>
          </cell>
          <cell r="J46">
            <v>216625</v>
          </cell>
          <cell r="K46">
            <v>-216625</v>
          </cell>
        </row>
        <row r="47">
          <cell r="A47" t="str">
            <v>OPFODELI</v>
          </cell>
          <cell r="B47" t="str">
            <v>Eli Fish/food comp.</v>
          </cell>
          <cell r="C47" t="str">
            <v/>
          </cell>
          <cell r="D47" t="str">
            <v/>
          </cell>
          <cell r="E47">
            <v>0</v>
          </cell>
          <cell r="F47" t="str">
            <v/>
          </cell>
          <cell r="G47" t="str">
            <v/>
          </cell>
          <cell r="H47">
            <v>0</v>
          </cell>
          <cell r="I47" t="str">
            <v/>
          </cell>
          <cell r="J47" t="str">
            <v/>
          </cell>
          <cell r="K47">
            <v>0</v>
          </cell>
        </row>
        <row r="48">
          <cell r="B48" t="str">
            <v>Elimineringer fiskeri</v>
          </cell>
          <cell r="C48">
            <v>0</v>
          </cell>
          <cell r="D48">
            <v>-240058</v>
          </cell>
          <cell r="E48">
            <v>240058</v>
          </cell>
          <cell r="F48">
            <v>0</v>
          </cell>
          <cell r="G48">
            <v>-1</v>
          </cell>
          <cell r="H48">
            <v>1</v>
          </cell>
          <cell r="I48">
            <v>0</v>
          </cell>
          <cell r="J48">
            <v>0</v>
          </cell>
          <cell r="K48">
            <v>0</v>
          </cell>
        </row>
        <row r="49">
          <cell r="A49" t="str">
            <v>OPFOD</v>
          </cell>
          <cell r="B49" t="str">
            <v>Operating, total fish/food comp.</v>
          </cell>
          <cell r="C49">
            <v>-258008</v>
          </cell>
          <cell r="D49">
            <v>5409821</v>
          </cell>
          <cell r="E49">
            <v>-5667829</v>
          </cell>
          <cell r="F49">
            <v>37678</v>
          </cell>
          <cell r="G49">
            <v>507385</v>
          </cell>
          <cell r="H49">
            <v>-469707</v>
          </cell>
          <cell r="I49">
            <v>713</v>
          </cell>
          <cell r="J49">
            <v>236512</v>
          </cell>
          <cell r="K49">
            <v>-235799</v>
          </cell>
        </row>
        <row r="50">
          <cell r="A50" t="str">
            <v>BVLAIND00</v>
          </cell>
          <cell r="B50" t="str">
            <v>Langsten konsern</v>
          </cell>
          <cell r="C50">
            <v>231050</v>
          </cell>
          <cell r="D50">
            <v>2000220</v>
          </cell>
          <cell r="E50">
            <v>-1769170</v>
          </cell>
          <cell r="F50">
            <v>5568</v>
          </cell>
          <cell r="G50">
            <v>69807</v>
          </cell>
          <cell r="H50">
            <v>-64239</v>
          </cell>
          <cell r="I50">
            <v>4797</v>
          </cell>
          <cell r="J50">
            <v>66382</v>
          </cell>
          <cell r="K50">
            <v>-61585</v>
          </cell>
        </row>
        <row r="51">
          <cell r="A51" t="str">
            <v>BVBIINDOO</v>
          </cell>
          <cell r="B51" t="str">
            <v>Brattvaag Industrier AS</v>
          </cell>
          <cell r="C51">
            <v>892003</v>
          </cell>
          <cell r="D51">
            <v>812112</v>
          </cell>
          <cell r="E51">
            <v>79891</v>
          </cell>
          <cell r="F51">
            <v>42800</v>
          </cell>
          <cell r="G51">
            <v>37751</v>
          </cell>
          <cell r="H51">
            <v>5049</v>
          </cell>
          <cell r="I51">
            <v>38000</v>
          </cell>
          <cell r="J51">
            <v>32600</v>
          </cell>
          <cell r="K51">
            <v>5400</v>
          </cell>
        </row>
        <row r="52">
          <cell r="A52" t="str">
            <v>INDFINY01</v>
          </cell>
          <cell r="B52" t="str">
            <v>Aker Finnyards</v>
          </cell>
          <cell r="C52">
            <v>513039</v>
          </cell>
          <cell r="D52">
            <v>1871000</v>
          </cell>
          <cell r="E52">
            <v>-1357961</v>
          </cell>
          <cell r="F52">
            <v>9491</v>
          </cell>
          <cell r="G52">
            <v>50999</v>
          </cell>
          <cell r="H52">
            <v>-41508</v>
          </cell>
          <cell r="I52">
            <v>10591</v>
          </cell>
          <cell r="J52">
            <v>44000</v>
          </cell>
          <cell r="K52">
            <v>-33409</v>
          </cell>
        </row>
        <row r="53">
          <cell r="A53" t="str">
            <v>INDAYMTW00</v>
          </cell>
          <cell r="B53" t="str">
            <v>AKER MTW</v>
          </cell>
          <cell r="C53">
            <v>919979</v>
          </cell>
          <cell r="D53" t="str">
            <v/>
          </cell>
          <cell r="E53">
            <v>919979</v>
          </cell>
          <cell r="F53">
            <v>61448</v>
          </cell>
          <cell r="G53" t="str">
            <v/>
          </cell>
          <cell r="H53">
            <v>61448</v>
          </cell>
          <cell r="I53">
            <v>64572</v>
          </cell>
          <cell r="J53" t="str">
            <v/>
          </cell>
          <cell r="K53">
            <v>64572</v>
          </cell>
        </row>
        <row r="54">
          <cell r="B54" t="str">
            <v>Elimineringer Yards</v>
          </cell>
        </row>
        <row r="55">
          <cell r="A55" t="str">
            <v>OPYRD</v>
          </cell>
          <cell r="B55" t="str">
            <v>Aker Yards</v>
          </cell>
          <cell r="C55">
            <v>2556071</v>
          </cell>
          <cell r="D55">
            <v>4683332</v>
          </cell>
          <cell r="E55">
            <v>-2127261</v>
          </cell>
          <cell r="F55">
            <v>119306</v>
          </cell>
          <cell r="G55">
            <v>158557</v>
          </cell>
          <cell r="H55">
            <v>-39251</v>
          </cell>
          <cell r="I55">
            <v>117960</v>
          </cell>
          <cell r="J55">
            <v>142982</v>
          </cell>
          <cell r="K55">
            <v>-25022</v>
          </cell>
        </row>
        <row r="56">
          <cell r="A56" t="str">
            <v>POLYNOR01</v>
          </cell>
          <cell r="B56" t="str">
            <v>Polynor Partners AS</v>
          </cell>
          <cell r="C56" t="str">
            <v/>
          </cell>
          <cell r="D56" t="str">
            <v/>
          </cell>
          <cell r="E56">
            <v>0</v>
          </cell>
          <cell r="F56" t="str">
            <v/>
          </cell>
          <cell r="G56" t="str">
            <v/>
          </cell>
          <cell r="H56">
            <v>0</v>
          </cell>
          <cell r="I56" t="str">
            <v/>
          </cell>
          <cell r="J56" t="str">
            <v/>
          </cell>
          <cell r="K56">
            <v>0</v>
          </cell>
        </row>
        <row r="57">
          <cell r="A57" t="str">
            <v>GLOWATE00</v>
          </cell>
          <cell r="B57" t="str">
            <v>Global Waters</v>
          </cell>
          <cell r="C57" t="str">
            <v/>
          </cell>
          <cell r="D57" t="str">
            <v/>
          </cell>
          <cell r="E57">
            <v>0</v>
          </cell>
          <cell r="F57" t="str">
            <v/>
          </cell>
          <cell r="G57" t="str">
            <v/>
          </cell>
          <cell r="H57">
            <v>0</v>
          </cell>
          <cell r="I57" t="str">
            <v/>
          </cell>
          <cell r="J57" t="str">
            <v/>
          </cell>
          <cell r="K57">
            <v>0</v>
          </cell>
        </row>
        <row r="58">
          <cell r="A58" t="str">
            <v>PARTEK00</v>
          </cell>
          <cell r="B58" t="str">
            <v>Partek</v>
          </cell>
          <cell r="C58" t="str">
            <v/>
          </cell>
          <cell r="D58" t="str">
            <v/>
          </cell>
          <cell r="E58">
            <v>0</v>
          </cell>
          <cell r="F58" t="str">
            <v/>
          </cell>
          <cell r="G58" t="str">
            <v/>
          </cell>
          <cell r="H58">
            <v>0</v>
          </cell>
          <cell r="I58" t="str">
            <v/>
          </cell>
          <cell r="J58" t="str">
            <v/>
          </cell>
          <cell r="K58">
            <v>0</v>
          </cell>
        </row>
        <row r="59">
          <cell r="A59" t="str">
            <v>AIJOIND01</v>
          </cell>
          <cell r="B59" t="str">
            <v>Jøtul</v>
          </cell>
          <cell r="C59" t="str">
            <v/>
          </cell>
          <cell r="D59" t="str">
            <v/>
          </cell>
          <cell r="E59">
            <v>0</v>
          </cell>
          <cell r="F59" t="str">
            <v/>
          </cell>
          <cell r="G59" t="str">
            <v/>
          </cell>
          <cell r="H59">
            <v>0</v>
          </cell>
          <cell r="I59" t="str">
            <v/>
          </cell>
          <cell r="J59" t="str">
            <v/>
          </cell>
          <cell r="K59">
            <v>0</v>
          </cell>
        </row>
        <row r="60">
          <cell r="A60" t="str">
            <v>AIATIND00</v>
          </cell>
          <cell r="B60" t="str">
            <v>Atlas-Stord</v>
          </cell>
          <cell r="C60">
            <v>550339</v>
          </cell>
          <cell r="D60">
            <v>680402</v>
          </cell>
          <cell r="E60">
            <v>-130063</v>
          </cell>
          <cell r="F60">
            <v>-2459</v>
          </cell>
          <cell r="G60">
            <v>36076</v>
          </cell>
          <cell r="H60">
            <v>-38535</v>
          </cell>
          <cell r="I60">
            <v>-6932</v>
          </cell>
          <cell r="J60">
            <v>34023</v>
          </cell>
          <cell r="K60">
            <v>-40955</v>
          </cell>
        </row>
        <row r="61">
          <cell r="A61" t="str">
            <v>CO00IND00</v>
          </cell>
          <cell r="B61" t="str">
            <v>Constructor Group</v>
          </cell>
          <cell r="C61">
            <v>2154500</v>
          </cell>
          <cell r="D61">
            <v>2179600</v>
          </cell>
          <cell r="E61">
            <v>-25100</v>
          </cell>
          <cell r="F61">
            <v>98800</v>
          </cell>
          <cell r="G61">
            <v>100000</v>
          </cell>
          <cell r="H61">
            <v>-1200</v>
          </cell>
          <cell r="I61">
            <v>73800</v>
          </cell>
          <cell r="J61">
            <v>66000</v>
          </cell>
          <cell r="K61">
            <v>7800</v>
          </cell>
        </row>
        <row r="62">
          <cell r="A62" t="str">
            <v>INDGE01</v>
          </cell>
          <cell r="B62" t="str">
            <v>American Champion</v>
          </cell>
          <cell r="C62" t="str">
            <v/>
          </cell>
          <cell r="D62" t="str">
            <v/>
          </cell>
          <cell r="E62">
            <v>0</v>
          </cell>
          <cell r="F62" t="str">
            <v/>
          </cell>
          <cell r="G62" t="str">
            <v/>
          </cell>
          <cell r="H62">
            <v>0</v>
          </cell>
          <cell r="I62">
            <v>-6306</v>
          </cell>
          <cell r="J62" t="str">
            <v/>
          </cell>
          <cell r="K62">
            <v>-6306</v>
          </cell>
        </row>
        <row r="63">
          <cell r="B63" t="str">
            <v>Elimineringer industri</v>
          </cell>
          <cell r="C63">
            <v>0</v>
          </cell>
          <cell r="D63">
            <v>0</v>
          </cell>
          <cell r="E63">
            <v>0</v>
          </cell>
          <cell r="F63">
            <v>0</v>
          </cell>
          <cell r="G63">
            <v>0</v>
          </cell>
          <cell r="H63">
            <v>0</v>
          </cell>
          <cell r="I63">
            <v>1</v>
          </cell>
          <cell r="J63">
            <v>0</v>
          </cell>
          <cell r="K63">
            <v>1</v>
          </cell>
        </row>
        <row r="64">
          <cell r="A64" t="str">
            <v>OPIND</v>
          </cell>
          <cell r="B64" t="str">
            <v>Operating, total industry comp.</v>
          </cell>
          <cell r="C64">
            <v>2704839</v>
          </cell>
          <cell r="D64">
            <v>2860002</v>
          </cell>
          <cell r="E64">
            <v>-155163</v>
          </cell>
          <cell r="F64">
            <v>96341</v>
          </cell>
          <cell r="G64">
            <v>136076</v>
          </cell>
          <cell r="H64">
            <v>-39735</v>
          </cell>
          <cell r="I64">
            <v>60563</v>
          </cell>
          <cell r="J64">
            <v>100023</v>
          </cell>
          <cell r="K64">
            <v>-39460</v>
          </cell>
        </row>
        <row r="65">
          <cell r="A65" t="str">
            <v>RGI00DIS05</v>
          </cell>
          <cell r="B65" t="str">
            <v>Martin Bang</v>
          </cell>
          <cell r="C65">
            <v>25000</v>
          </cell>
          <cell r="D65">
            <v>25000</v>
          </cell>
          <cell r="E65">
            <v>0</v>
          </cell>
          <cell r="F65">
            <v>1500</v>
          </cell>
          <cell r="G65">
            <v>1500</v>
          </cell>
          <cell r="H65">
            <v>0</v>
          </cell>
          <cell r="I65">
            <v>1000</v>
          </cell>
          <cell r="J65">
            <v>1000</v>
          </cell>
          <cell r="K65">
            <v>0</v>
          </cell>
        </row>
        <row r="66">
          <cell r="A66" t="str">
            <v>EDBDIS00</v>
          </cell>
          <cell r="B66" t="str">
            <v>A/S EDB</v>
          </cell>
          <cell r="C66" t="str">
            <v/>
          </cell>
          <cell r="D66" t="str">
            <v/>
          </cell>
          <cell r="E66">
            <v>0</v>
          </cell>
          <cell r="F66" t="str">
            <v/>
          </cell>
          <cell r="G66" t="str">
            <v/>
          </cell>
          <cell r="H66">
            <v>0</v>
          </cell>
          <cell r="I66" t="str">
            <v/>
          </cell>
          <cell r="J66" t="str">
            <v/>
          </cell>
          <cell r="K66">
            <v>0</v>
          </cell>
        </row>
        <row r="67">
          <cell r="A67" t="str">
            <v>BVRBDIS01</v>
          </cell>
          <cell r="B67" t="str">
            <v>Rena Box Packaging Inc.</v>
          </cell>
          <cell r="C67" t="str">
            <v/>
          </cell>
          <cell r="D67">
            <v>60350</v>
          </cell>
          <cell r="E67">
            <v>-60350</v>
          </cell>
          <cell r="F67" t="str">
            <v/>
          </cell>
          <cell r="G67">
            <v>-114</v>
          </cell>
          <cell r="H67">
            <v>114</v>
          </cell>
          <cell r="I67" t="str">
            <v/>
          </cell>
          <cell r="J67">
            <v>-14</v>
          </cell>
          <cell r="K67">
            <v>14</v>
          </cell>
        </row>
        <row r="68">
          <cell r="A68" t="str">
            <v>RGIOODIS04</v>
          </cell>
          <cell r="B68" t="str">
            <v>Nordic Teko Holding AS</v>
          </cell>
          <cell r="C68" t="str">
            <v/>
          </cell>
          <cell r="D68" t="str">
            <v/>
          </cell>
          <cell r="E68">
            <v>0</v>
          </cell>
          <cell r="F68" t="str">
            <v/>
          </cell>
          <cell r="G68" t="str">
            <v/>
          </cell>
          <cell r="H68">
            <v>0</v>
          </cell>
          <cell r="I68" t="str">
            <v/>
          </cell>
          <cell r="J68" t="str">
            <v/>
          </cell>
          <cell r="K68">
            <v>0</v>
          </cell>
        </row>
        <row r="69">
          <cell r="A69" t="str">
            <v>RGI00DIS02</v>
          </cell>
          <cell r="B69" t="str">
            <v>Libris Detalj</v>
          </cell>
          <cell r="C69" t="str">
            <v/>
          </cell>
          <cell r="D69" t="str">
            <v/>
          </cell>
          <cell r="E69">
            <v>0</v>
          </cell>
          <cell r="F69" t="str">
            <v/>
          </cell>
          <cell r="G69" t="str">
            <v/>
          </cell>
          <cell r="H69">
            <v>0</v>
          </cell>
          <cell r="I69">
            <v>-2898</v>
          </cell>
          <cell r="J69" t="str">
            <v/>
          </cell>
          <cell r="K69">
            <v>-2898</v>
          </cell>
        </row>
        <row r="70">
          <cell r="A70" t="str">
            <v>RGI00DIS01</v>
          </cell>
          <cell r="B70" t="str">
            <v>Libris Emo</v>
          </cell>
          <cell r="C70">
            <v>589803</v>
          </cell>
          <cell r="D70">
            <v>624735</v>
          </cell>
          <cell r="E70">
            <v>-34932</v>
          </cell>
          <cell r="F70">
            <v>14521</v>
          </cell>
          <cell r="G70">
            <v>22975</v>
          </cell>
          <cell r="H70">
            <v>-8454</v>
          </cell>
          <cell r="I70">
            <v>3191</v>
          </cell>
          <cell r="J70">
            <v>14500</v>
          </cell>
          <cell r="K70">
            <v>-11309</v>
          </cell>
        </row>
        <row r="71">
          <cell r="A71" t="str">
            <v>RGI00DIS03</v>
          </cell>
          <cell r="B71" t="str">
            <v>Tomra konfeksjon AS</v>
          </cell>
          <cell r="C71">
            <v>14782</v>
          </cell>
          <cell r="D71" t="str">
            <v/>
          </cell>
          <cell r="E71">
            <v>14782</v>
          </cell>
          <cell r="F71">
            <v>-550</v>
          </cell>
          <cell r="G71" t="str">
            <v/>
          </cell>
          <cell r="H71">
            <v>-550</v>
          </cell>
          <cell r="I71">
            <v>-834</v>
          </cell>
          <cell r="J71" t="str">
            <v/>
          </cell>
          <cell r="K71">
            <v>-834</v>
          </cell>
        </row>
        <row r="72">
          <cell r="A72" t="str">
            <v>BVBSDIS01</v>
          </cell>
          <cell r="B72" t="str">
            <v>Brooks Sports</v>
          </cell>
          <cell r="C72">
            <v>489344</v>
          </cell>
          <cell r="D72">
            <v>533920</v>
          </cell>
          <cell r="E72">
            <v>-44576</v>
          </cell>
          <cell r="F72">
            <v>32472</v>
          </cell>
          <cell r="G72">
            <v>39093</v>
          </cell>
          <cell r="H72">
            <v>-6621</v>
          </cell>
          <cell r="I72">
            <v>23561</v>
          </cell>
          <cell r="J72">
            <v>28400</v>
          </cell>
          <cell r="K72">
            <v>-4839</v>
          </cell>
        </row>
        <row r="73">
          <cell r="B73" t="str">
            <v>Elimineringer distribusjon</v>
          </cell>
          <cell r="C73">
            <v>-302</v>
          </cell>
          <cell r="D73">
            <v>0</v>
          </cell>
          <cell r="E73">
            <v>-302</v>
          </cell>
          <cell r="F73">
            <v>0</v>
          </cell>
          <cell r="G73">
            <v>0</v>
          </cell>
          <cell r="H73">
            <v>0</v>
          </cell>
          <cell r="I73">
            <v>0</v>
          </cell>
          <cell r="J73">
            <v>0</v>
          </cell>
          <cell r="K73">
            <v>0</v>
          </cell>
        </row>
        <row r="74">
          <cell r="A74" t="str">
            <v>OPDIS</v>
          </cell>
          <cell r="B74" t="str">
            <v>Operating, total distribution comp.</v>
          </cell>
          <cell r="C74">
            <v>1118627</v>
          </cell>
          <cell r="D74">
            <v>1244005</v>
          </cell>
          <cell r="E74">
            <v>-125378</v>
          </cell>
          <cell r="F74">
            <v>47943</v>
          </cell>
          <cell r="G74">
            <v>63454</v>
          </cell>
          <cell r="H74">
            <v>-15511</v>
          </cell>
          <cell r="I74">
            <v>24020</v>
          </cell>
          <cell r="J74">
            <v>43886</v>
          </cell>
          <cell r="K74">
            <v>-19866</v>
          </cell>
        </row>
        <row r="75">
          <cell r="A75" t="str">
            <v>ELIAKE</v>
          </cell>
          <cell r="B75" t="str">
            <v>ELI A-Konsern</v>
          </cell>
          <cell r="C75" t="str">
            <v/>
          </cell>
          <cell r="D75" t="str">
            <v/>
          </cell>
          <cell r="E75">
            <v>0</v>
          </cell>
          <cell r="F75" t="str">
            <v/>
          </cell>
          <cell r="G75">
            <v>-28000</v>
          </cell>
          <cell r="H75">
            <v>28000</v>
          </cell>
          <cell r="I75" t="str">
            <v/>
          </cell>
          <cell r="J75">
            <v>-264655</v>
          </cell>
          <cell r="K75">
            <v>264655</v>
          </cell>
        </row>
        <row r="76">
          <cell r="B76" t="str">
            <v>Elimineringer konsern</v>
          </cell>
          <cell r="C76">
            <v>-5808</v>
          </cell>
          <cell r="D76">
            <v>-47981</v>
          </cell>
          <cell r="E76">
            <v>42173</v>
          </cell>
          <cell r="F76">
            <v>0</v>
          </cell>
          <cell r="G76">
            <v>1</v>
          </cell>
          <cell r="H76">
            <v>-1</v>
          </cell>
          <cell r="I76">
            <v>0</v>
          </cell>
          <cell r="J76">
            <v>91029</v>
          </cell>
          <cell r="K76">
            <v>-91029</v>
          </cell>
        </row>
        <row r="77">
          <cell r="A77" t="str">
            <v>RGIGROUP</v>
          </cell>
          <cell r="B77" t="str">
            <v>Aker RGI konsern</v>
          </cell>
          <cell r="C77">
            <v>23665270</v>
          </cell>
          <cell r="D77">
            <v>30501056</v>
          </cell>
          <cell r="E77">
            <v>-6835786</v>
          </cell>
          <cell r="F77">
            <v>1572771</v>
          </cell>
          <cell r="G77">
            <v>1570055</v>
          </cell>
          <cell r="H77">
            <v>2716</v>
          </cell>
          <cell r="I77">
            <v>1828509</v>
          </cell>
          <cell r="J77">
            <v>1322489</v>
          </cell>
          <cell r="K77">
            <v>506020</v>
          </cell>
        </row>
      </sheetData>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psett"/>
      <sheetName val="Cover (bod)"/>
      <sheetName val="BoD report"/>
      <sheetName val="Cover"/>
      <sheetName val="Key figures"/>
      <sheetName val="Key figures (2)"/>
      <sheetName val="KPI Production"/>
      <sheetName val="KPI Vessels"/>
      <sheetName val="Prodcost "/>
      <sheetName val="Prodcost  2011"/>
      <sheetName val="KPI Sales"/>
      <sheetName val="EBITDA Group"/>
      <sheetName val="EBITDA Krill"/>
      <sheetName val="EBITDA Pharma"/>
      <sheetName val="Inventory"/>
      <sheetName val="EBITDA 2011"/>
      <sheetName val="P&amp;L Segments"/>
      <sheetName val="EBITDA 2"/>
      <sheetName val="EBITDA S&amp;M 2011"/>
      <sheetName val="P&amp;L S&amp;M"/>
      <sheetName val="EBITDA Prod 2011"/>
      <sheetName val="P&amp;L Prod"/>
      <sheetName val="EBITDA Adm 2011"/>
      <sheetName val="P&amp;L Doc"/>
      <sheetName val="P&amp;L ASA"/>
      <sheetName val="P&amp;L TP"/>
      <sheetName val="P&amp;L NND"/>
      <sheetName val="EBITDA ASA 2011"/>
      <sheetName val="GM Krill"/>
      <sheetName val="Gross margin"/>
      <sheetName val="P&amp;L entities"/>
      <sheetName val="R&amp;M capex split FY13"/>
      <sheetName val="Currency rates"/>
      <sheetName val="WS EBITDA USD"/>
      <sheetName val="WS EBITDA 2012 map"/>
      <sheetName val="WS EBITDA Base currency"/>
      <sheetName val="WS Sales"/>
      <sheetName val="WS COGS"/>
      <sheetName val="WS CTI"/>
      <sheetName val="WS analysis"/>
      <sheetName val="WS WC data"/>
      <sheetName val="WS P&amp;L "/>
      <sheetName val="WS Bal-detail"/>
      <sheetName val="WS CF-detail"/>
      <sheetName val="WS EK analyse"/>
      <sheetName val="Cash flow"/>
      <sheetName val="Interest expense"/>
      <sheetName val="CF from investments"/>
      <sheetName val="Balance sheet"/>
      <sheetName val="NIBD"/>
      <sheetName val="Rec"/>
      <sheetName val="DrilldownDetaljer"/>
      <sheetName val="Rec CF"/>
      <sheetName val="Aged receivables"/>
      <sheetName val="WC bud"/>
      <sheetName val="Integra"/>
    </sheetNames>
    <sheetDataSet>
      <sheetData sheetId="0">
        <row r="4">
          <cell r="C4">
            <v>201101</v>
          </cell>
        </row>
        <row r="5">
          <cell r="C5">
            <v>201112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Rapport"/>
      <sheetName val="Mellom"/>
      <sheetName val="Oppsett"/>
      <sheetName val="DrilldownDetaljer"/>
      <sheetName val="Data"/>
      <sheetName val="Selskaper"/>
      <sheetName val="Integra"/>
    </sheetNames>
    <sheetDataSet>
      <sheetData sheetId="0"/>
      <sheetData sheetId="1"/>
      <sheetData sheetId="2"/>
      <sheetData sheetId="3">
        <row r="9">
          <cell r="C9">
            <v>200</v>
          </cell>
        </row>
        <row r="11">
          <cell r="B11">
            <v>200901</v>
          </cell>
        </row>
      </sheetData>
      <sheetData sheetId="4"/>
      <sheetData sheetId="5"/>
      <sheetData sheetId="6"/>
      <sheetData sheetId="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s log"/>
      <sheetName val="Contents"/>
      <sheetName val="Instructions"/>
      <sheetName val="Input sources log"/>
      <sheetName val="332 Houston"/>
      <sheetName val="Difference P&amp;L"/>
      <sheetName val="Graph"/>
      <sheetName val="PL40D PL56 input"/>
      <sheetName val="Difference cash flow"/>
      <sheetName val="Sensitivity"/>
      <sheetName val="332 Houston DUPLICATE"/>
      <sheetName val="Version control"/>
      <sheetName val="Checks"/>
      <sheetName val="Controls"/>
      <sheetName val="Template"/>
      <sheetName val="Controls II"/>
      <sheetName val="DIFF"/>
    </sheetNames>
    <sheetDataSet>
      <sheetData sheetId="0"/>
      <sheetData sheetId="1"/>
      <sheetData sheetId="2"/>
      <sheetData sheetId="3"/>
      <sheetData sheetId="4">
        <row r="432">
          <cell r="V432">
            <v>750.00000000000011</v>
          </cell>
        </row>
      </sheetData>
      <sheetData sheetId="5">
        <row r="63">
          <cell r="D63">
            <v>785000</v>
          </cell>
        </row>
      </sheetData>
      <sheetData sheetId="6">
        <row r="11">
          <cell r="N11" t="str">
            <v>AKBMM budget model</v>
          </cell>
        </row>
      </sheetData>
      <sheetData sheetId="7"/>
      <sheetData sheetId="8">
        <row r="220">
          <cell r="F220">
            <v>0</v>
          </cell>
        </row>
      </sheetData>
      <sheetData sheetId="9"/>
      <sheetData sheetId="10"/>
      <sheetData sheetId="11"/>
      <sheetData sheetId="12">
        <row r="12">
          <cell r="F12">
            <v>0.01</v>
          </cell>
        </row>
      </sheetData>
      <sheetData sheetId="13">
        <row r="5">
          <cell r="H5">
            <v>42005</v>
          </cell>
        </row>
      </sheetData>
      <sheetData sheetId="14"/>
      <sheetData sheetId="15"/>
      <sheetData sheetId="1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verview"/>
      <sheetName val="Cash flow"/>
      <sheetName val="GROUP FORECAST"/>
      <sheetName val="BUSINESS UNIT FORECAST"/>
      <sheetName val="DRILL-DOWN"/>
      <sheetName val="BU OVERVIEW"/>
      <sheetName val="Versions"/>
      <sheetName val="Sales"/>
      <sheetName val="Production"/>
      <sheetName val="Logistics"/>
      <sheetName val="HR"/>
      <sheetName val="Controls"/>
      <sheetName val="100 Transformation"/>
      <sheetName val="101 EMT"/>
      <sheetName val="102 Finance"/>
      <sheetName val="241 Europe"/>
      <sheetName val="243 ROW"/>
      <sheetName val="245 China"/>
      <sheetName val="246 Sales US"/>
      <sheetName val="248 Australia"/>
      <sheetName val="280 Innovation"/>
      <sheetName val="270 Aqua Pet QHP"/>
      <sheetName val="290 I&amp;M"/>
      <sheetName val="300 Offshore Admin"/>
      <sheetName val="310 Saga Sea"/>
      <sheetName val="320 Antarctic Sea"/>
      <sheetName val="325 Juvel"/>
      <sheetName val="350 La Manche"/>
      <sheetName val="330 Onshore"/>
      <sheetName val="332 Houston"/>
      <sheetName val="GROUP"/>
      <sheetName val="TRANSFORMATION"/>
      <sheetName val="OFFSHORE"/>
      <sheetName val="ONSHORE"/>
      <sheetName val="SUPERBA"/>
      <sheetName val="MARKETING"/>
      <sheetName val="QRILL"/>
      <sheetName val="ADMINISTRATIVE"/>
      <sheetName val="MONTH-17"/>
      <sheetName val="YTD-17"/>
      <sheetName val="YTG-17"/>
      <sheetName val="MONTH"/>
      <sheetName val="YTD"/>
      <sheetName val="YTG"/>
      <sheetName val="Input sources log"/>
      <sheetName val="data set"/>
      <sheetName val="ACTUALS"/>
      <sheetName val="KPI"/>
      <sheetName val="Sensitivity"/>
      <sheetName val="Unit costs"/>
      <sheetName val="FX Sensitivity"/>
      <sheetName val="Checks"/>
      <sheetName val="Inventory"/>
      <sheetName val="Month 2018"/>
    </sheetNames>
    <sheetDataSet>
      <sheetData sheetId="0"/>
      <sheetData sheetId="1"/>
      <sheetData sheetId="2"/>
      <sheetData sheetId="3"/>
      <sheetData sheetId="4">
        <row r="2">
          <cell r="G2" t="str">
            <v>Group</v>
          </cell>
        </row>
      </sheetData>
      <sheetData sheetId="5"/>
      <sheetData sheetId="6">
        <row r="4">
          <cell r="I4">
            <v>12</v>
          </cell>
        </row>
      </sheetData>
      <sheetData sheetId="7"/>
      <sheetData sheetId="8"/>
      <sheetData sheetId="9"/>
      <sheetData sheetId="10"/>
      <sheetData sheetId="11"/>
      <sheetData sheetId="12">
        <row r="3">
          <cell r="AG3">
            <v>13</v>
          </cell>
        </row>
        <row r="97">
          <cell r="M97">
            <v>-2168.1260805802053</v>
          </cell>
        </row>
      </sheetData>
      <sheetData sheetId="13">
        <row r="3">
          <cell r="A3">
            <v>1</v>
          </cell>
        </row>
      </sheetData>
      <sheetData sheetId="14">
        <row r="3">
          <cell r="A3">
            <v>1</v>
          </cell>
        </row>
      </sheetData>
      <sheetData sheetId="15">
        <row r="3">
          <cell r="A3">
            <v>1</v>
          </cell>
        </row>
      </sheetData>
      <sheetData sheetId="16">
        <row r="3">
          <cell r="A3">
            <v>1</v>
          </cell>
        </row>
      </sheetData>
      <sheetData sheetId="17">
        <row r="3">
          <cell r="A3">
            <v>1</v>
          </cell>
        </row>
      </sheetData>
      <sheetData sheetId="18">
        <row r="3">
          <cell r="A3">
            <v>1</v>
          </cell>
        </row>
      </sheetData>
      <sheetData sheetId="19">
        <row r="3">
          <cell r="A3">
            <v>1</v>
          </cell>
        </row>
      </sheetData>
      <sheetData sheetId="20">
        <row r="3">
          <cell r="A3">
            <v>1</v>
          </cell>
        </row>
      </sheetData>
      <sheetData sheetId="21">
        <row r="3">
          <cell r="A3">
            <v>1</v>
          </cell>
        </row>
      </sheetData>
      <sheetData sheetId="22">
        <row r="3">
          <cell r="A3">
            <v>1</v>
          </cell>
        </row>
      </sheetData>
      <sheetData sheetId="23">
        <row r="3">
          <cell r="A3">
            <v>1</v>
          </cell>
        </row>
      </sheetData>
      <sheetData sheetId="24">
        <row r="3">
          <cell r="A3">
            <v>1</v>
          </cell>
        </row>
      </sheetData>
      <sheetData sheetId="25">
        <row r="3">
          <cell r="A3">
            <v>1</v>
          </cell>
        </row>
      </sheetData>
      <sheetData sheetId="26">
        <row r="3">
          <cell r="A3">
            <v>1</v>
          </cell>
        </row>
      </sheetData>
      <sheetData sheetId="27">
        <row r="3">
          <cell r="A3">
            <v>1</v>
          </cell>
        </row>
      </sheetData>
      <sheetData sheetId="28">
        <row r="3">
          <cell r="A3">
            <v>1</v>
          </cell>
        </row>
      </sheetData>
      <sheetData sheetId="29">
        <row r="3">
          <cell r="A3">
            <v>1</v>
          </cell>
        </row>
      </sheetData>
      <sheetData sheetId="30">
        <row r="3">
          <cell r="A3">
            <v>1</v>
          </cell>
        </row>
      </sheetData>
      <sheetData sheetId="31">
        <row r="1">
          <cell r="F1">
            <v>0</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85">
          <cell r="AX85">
            <v>0</v>
          </cell>
        </row>
      </sheetData>
      <sheetData sheetId="48"/>
      <sheetData sheetId="49"/>
      <sheetData sheetId="50"/>
      <sheetData sheetId="51"/>
      <sheetData sheetId="52">
        <row r="5">
          <cell r="A5" t="str">
            <v>This model still needs to be reviewed and tested</v>
          </cell>
        </row>
      </sheetData>
      <sheetData sheetId="53"/>
      <sheetData sheetId="5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
      <sheetName val="AKBM FORECAST"/>
      <sheetName val="EBITDA SPLIT"/>
      <sheetName val="DRILL-DOWN"/>
      <sheetName val="Versions"/>
      <sheetName val="data set"/>
      <sheetName val="Cash flow"/>
      <sheetName val="Sales"/>
      <sheetName val="Production"/>
      <sheetName val="Logistics"/>
      <sheetName val="HR"/>
      <sheetName val="100 ASA"/>
      <sheetName val="241 Europe"/>
      <sheetName val="243 ROW"/>
      <sheetName val="245 China"/>
      <sheetName val="246 Sales US"/>
      <sheetName val="248 Australia"/>
      <sheetName val="270 Aqua Pet QHP"/>
      <sheetName val="280 Innovation"/>
      <sheetName val="290 M&amp;C"/>
      <sheetName val="300 Offshore Admin"/>
      <sheetName val="310 Saga Sea"/>
      <sheetName val="320 Antarctic Sea"/>
      <sheetName val="350 La Manche"/>
      <sheetName val="330 Onshore"/>
      <sheetName val="332 Houston"/>
      <sheetName val="GROUP"/>
      <sheetName val="UPSTREAM"/>
      <sheetName val="DOWNSTREAM"/>
      <sheetName val="SALES, G&amp;A"/>
      <sheetName val="ACCOUNT 2016"/>
      <sheetName val="MONTH"/>
      <sheetName val="YTD"/>
      <sheetName val="YTG"/>
      <sheetName val="Input sources log"/>
      <sheetName val="KPI"/>
      <sheetName val="Sensitivity"/>
      <sheetName val="Unit costs"/>
      <sheetName val="EBITDA I"/>
      <sheetName val="EBITDA II"/>
      <sheetName val="FX Sensitivity"/>
      <sheetName val="SheetList"/>
      <sheetName val="Inventory (old)"/>
      <sheetName val="Checks"/>
      <sheetName val="Std cost deviation calc"/>
      <sheetName val="ACTUALS"/>
      <sheetName val="Budget 2016"/>
    </sheetNames>
    <sheetDataSet>
      <sheetData sheetId="0"/>
      <sheetData sheetId="1">
        <row r="3">
          <cell r="I3">
            <v>-11</v>
          </cell>
        </row>
        <row r="5">
          <cell r="I5">
            <v>42005</v>
          </cell>
          <cell r="J5">
            <v>42036</v>
          </cell>
          <cell r="K5">
            <v>42064</v>
          </cell>
          <cell r="L5">
            <v>42095</v>
          </cell>
          <cell r="M5">
            <v>42125</v>
          </cell>
          <cell r="N5">
            <v>42156</v>
          </cell>
          <cell r="O5">
            <v>42186</v>
          </cell>
          <cell r="P5">
            <v>42217</v>
          </cell>
          <cell r="Q5">
            <v>42248</v>
          </cell>
          <cell r="R5">
            <v>42278</v>
          </cell>
          <cell r="S5">
            <v>42309</v>
          </cell>
          <cell r="T5">
            <v>42339</v>
          </cell>
          <cell r="U5">
            <v>42370</v>
          </cell>
          <cell r="V5">
            <v>42401</v>
          </cell>
          <cell r="W5">
            <v>42430</v>
          </cell>
          <cell r="X5">
            <v>42461</v>
          </cell>
          <cell r="Y5">
            <v>42491</v>
          </cell>
          <cell r="Z5">
            <v>42522</v>
          </cell>
          <cell r="AA5">
            <v>42552</v>
          </cell>
          <cell r="AB5">
            <v>42583</v>
          </cell>
          <cell r="AC5">
            <v>42614</v>
          </cell>
          <cell r="AD5">
            <v>42644</v>
          </cell>
          <cell r="AE5">
            <v>42675</v>
          </cell>
          <cell r="AF5">
            <v>42705</v>
          </cell>
          <cell r="AG5"/>
          <cell r="AH5"/>
          <cell r="AI5"/>
          <cell r="AJ5">
            <v>42736</v>
          </cell>
          <cell r="AK5">
            <v>43101</v>
          </cell>
          <cell r="AL5">
            <v>43466</v>
          </cell>
        </row>
        <row r="22">
          <cell r="G22">
            <v>42005</v>
          </cell>
        </row>
        <row r="41">
          <cell r="F41">
            <v>8.5</v>
          </cell>
        </row>
        <row r="122">
          <cell r="D122" t="str">
            <v>100 ASA</v>
          </cell>
        </row>
        <row r="123">
          <cell r="D123" t="str">
            <v>241 Europe</v>
          </cell>
        </row>
        <row r="124">
          <cell r="D124" t="str">
            <v>243 ROW</v>
          </cell>
        </row>
        <row r="125">
          <cell r="D125" t="str">
            <v>245 China</v>
          </cell>
        </row>
        <row r="126">
          <cell r="D126" t="str">
            <v>246 Sales US</v>
          </cell>
        </row>
        <row r="127">
          <cell r="D127" t="str">
            <v>248 Australia</v>
          </cell>
        </row>
        <row r="128">
          <cell r="D128" t="str">
            <v>270 Aqua Pet QHP</v>
          </cell>
        </row>
        <row r="129">
          <cell r="D129" t="str">
            <v>280 Innovation</v>
          </cell>
        </row>
        <row r="130">
          <cell r="D130" t="str">
            <v>290 M&amp;C</v>
          </cell>
        </row>
        <row r="131">
          <cell r="D131" t="str">
            <v>300 Offshore Admin</v>
          </cell>
        </row>
        <row r="132">
          <cell r="D132" t="str">
            <v>310 Saga Sea</v>
          </cell>
        </row>
        <row r="133">
          <cell r="D133" t="str">
            <v>320 Antarctic Sea</v>
          </cell>
        </row>
        <row r="134">
          <cell r="D134" t="str">
            <v>350 La Manche</v>
          </cell>
        </row>
        <row r="135">
          <cell r="D135" t="str">
            <v>330 Onshore</v>
          </cell>
        </row>
        <row r="136">
          <cell r="D136" t="str">
            <v>332 Houston</v>
          </cell>
        </row>
        <row r="137">
          <cell r="D137"/>
        </row>
        <row r="138">
          <cell r="D138"/>
        </row>
        <row r="139">
          <cell r="D139"/>
        </row>
        <row r="140">
          <cell r="D140"/>
        </row>
        <row r="141">
          <cell r="D141"/>
        </row>
        <row r="142">
          <cell r="D142"/>
        </row>
        <row r="146">
          <cell r="D146">
            <v>1</v>
          </cell>
        </row>
        <row r="147">
          <cell r="D147">
            <v>0</v>
          </cell>
        </row>
      </sheetData>
      <sheetData sheetId="2">
        <row r="1">
          <cell r="G1">
            <v>42370</v>
          </cell>
        </row>
      </sheetData>
      <sheetData sheetId="3">
        <row r="4">
          <cell r="I4">
            <v>12</v>
          </cell>
        </row>
      </sheetData>
      <sheetData sheetId="4"/>
      <sheetData sheetId="5"/>
      <sheetData sheetId="6"/>
      <sheetData sheetId="7">
        <row r="30">
          <cell r="U30">
            <v>-1999.1936765302912</v>
          </cell>
        </row>
      </sheetData>
      <sheetData sheetId="8">
        <row r="12">
          <cell r="I12">
            <v>865</v>
          </cell>
        </row>
      </sheetData>
      <sheetData sheetId="9">
        <row r="19">
          <cell r="U19">
            <v>12</v>
          </cell>
        </row>
      </sheetData>
      <sheetData sheetId="10"/>
      <sheetData sheetId="11"/>
      <sheetData sheetId="12"/>
      <sheetData sheetId="13"/>
      <sheetData sheetId="14"/>
      <sheetData sheetId="15"/>
      <sheetData sheetId="16"/>
      <sheetData sheetId="17"/>
      <sheetData sheetId="18">
        <row r="503">
          <cell r="I503">
            <v>1970.944</v>
          </cell>
        </row>
      </sheetData>
      <sheetData sheetId="19"/>
      <sheetData sheetId="20"/>
      <sheetData sheetId="21"/>
      <sheetData sheetId="22">
        <row r="472">
          <cell r="E472">
            <v>0</v>
          </cell>
        </row>
      </sheetData>
      <sheetData sheetId="23">
        <row r="482">
          <cell r="I482">
            <v>29</v>
          </cell>
        </row>
      </sheetData>
      <sheetData sheetId="24"/>
      <sheetData sheetId="25">
        <row r="550">
          <cell r="D550" t="str">
            <v>QHP production in Houston</v>
          </cell>
        </row>
      </sheetData>
      <sheetData sheetId="26">
        <row r="479">
          <cell r="U479">
            <v>48.813559322033896</v>
          </cell>
        </row>
      </sheetData>
      <sheetData sheetId="27">
        <row r="1">
          <cell r="F1">
            <v>0</v>
          </cell>
        </row>
      </sheetData>
      <sheetData sheetId="28">
        <row r="1">
          <cell r="I1" t="str">
            <v>Month</v>
          </cell>
        </row>
      </sheetData>
      <sheetData sheetId="29">
        <row r="1">
          <cell r="I1" t="str">
            <v>Month</v>
          </cell>
        </row>
      </sheetData>
      <sheetData sheetId="30">
        <row r="1">
          <cell r="I1" t="str">
            <v>Month</v>
          </cell>
        </row>
      </sheetData>
      <sheetData sheetId="31"/>
      <sheetData sheetId="32">
        <row r="6">
          <cell r="Y6">
            <v>0</v>
          </cell>
        </row>
      </sheetData>
      <sheetData sheetId="33"/>
      <sheetData sheetId="34"/>
      <sheetData sheetId="35"/>
      <sheetData sheetId="36">
        <row r="12">
          <cell r="I12">
            <v>29</v>
          </cell>
        </row>
      </sheetData>
      <sheetData sheetId="37"/>
      <sheetData sheetId="38"/>
      <sheetData sheetId="39">
        <row r="12">
          <cell r="AH12">
            <v>42882.693005943191</v>
          </cell>
        </row>
      </sheetData>
      <sheetData sheetId="40">
        <row r="12">
          <cell r="D12" t="str">
            <v>Qrill™ Aqua</v>
          </cell>
        </row>
      </sheetData>
      <sheetData sheetId="41"/>
      <sheetData sheetId="42"/>
      <sheetData sheetId="43"/>
      <sheetData sheetId="44">
        <row r="5">
          <cell r="A5" t="str">
            <v>This model still needs to be reviewed and tested</v>
          </cell>
        </row>
        <row r="12">
          <cell r="G12">
            <v>0.2</v>
          </cell>
        </row>
        <row r="17">
          <cell r="G17">
            <v>0</v>
          </cell>
        </row>
      </sheetData>
      <sheetData sheetId="45"/>
      <sheetData sheetId="46">
        <row r="12">
          <cell r="I12"/>
        </row>
      </sheetData>
      <sheetData sheetId="4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C"/>
      <sheetName val="D1,D2,D3"/>
      <sheetName val="E"/>
      <sheetName val="F,G"/>
      <sheetName val="H"/>
      <sheetName val="I"/>
      <sheetName val="J1, J2"/>
      <sheetName val="K,L"/>
      <sheetName val="M"/>
      <sheetName val=" N"/>
      <sheetName val="O,P"/>
      <sheetName val="Q"/>
      <sheetName val="S, T"/>
      <sheetName val="U"/>
      <sheetName val="V"/>
      <sheetName val="W,X"/>
      <sheetName val="Installed machines"/>
      <sheetName val="Datainnforcast"/>
      <sheetName val="Oppsett"/>
    </sheetNames>
    <sheetDataSet>
      <sheetData sheetId="0">
        <row r="8">
          <cell r="J8">
            <v>1000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oseg. English"/>
      <sheetName val="Geoseg.Norwegian"/>
      <sheetName val="Retrieve"/>
      <sheetName val="Kjøp AKS France"/>
      <sheetName val="Profit-group"/>
    </sheetNames>
    <sheetDataSet>
      <sheetData sheetId="0"/>
      <sheetData sheetId="1"/>
      <sheetData sheetId="2"/>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rans_Letter"/>
      <sheetName val="Index"/>
      <sheetName val="Lead_Index"/>
      <sheetName val="Lead BS"/>
      <sheetName val="Recon_Index"/>
      <sheetName val="R1"/>
      <sheetName val="R2"/>
      <sheetName val="R3"/>
      <sheetName val="PL_Index"/>
      <sheetName val="PL1"/>
      <sheetName val="PL2"/>
      <sheetName val="PL3"/>
      <sheetName val="PL4"/>
      <sheetName val="PL5"/>
      <sheetName val="PL6"/>
      <sheetName val="PL7-Revenue Bridge"/>
      <sheetName val="PL8-Revenue Bridge"/>
      <sheetName val="PL9-EBITDA Bridge"/>
      <sheetName val="PL10"/>
      <sheetName val="PL11"/>
      <sheetName val="PL12"/>
      <sheetName val="PL13"/>
      <sheetName val="PL14"/>
      <sheetName val="PL15"/>
      <sheetName val="PL16"/>
      <sheetName val="PL17"/>
      <sheetName val="PL18"/>
      <sheetName val="PL19-EBITDA Bridge"/>
      <sheetName val="PL20-EBITDA Bridge"/>
      <sheetName val="PL21"/>
      <sheetName val="PL22"/>
      <sheetName val="PL23"/>
      <sheetName val="PL24"/>
      <sheetName val="PL25-EBITDA Bridge"/>
      <sheetName val="PL26-EBITDA Bridge"/>
      <sheetName val="PL27"/>
      <sheetName val="PL28"/>
      <sheetName val="PL29"/>
      <sheetName val="PL30"/>
      <sheetName val="PL31-EBITDA Bridge"/>
      <sheetName val="PL32-EBITDA Bridge"/>
      <sheetName val="PL33"/>
      <sheetName val="PL34"/>
      <sheetName val="PL35"/>
      <sheetName val="PL36"/>
      <sheetName val="PL37-EBITDA Bridge"/>
      <sheetName val="PL38-EBITDA Bridge"/>
      <sheetName val="PL39"/>
      <sheetName val="PL40"/>
      <sheetName val="PL41"/>
      <sheetName val="PL42"/>
      <sheetName val="PL43"/>
      <sheetName val="PL44"/>
      <sheetName val="PL45"/>
      <sheetName val="PL46"/>
      <sheetName val="PL47"/>
      <sheetName val="PL48"/>
      <sheetName val="PL49"/>
      <sheetName val="PL50"/>
      <sheetName val="PL51"/>
      <sheetName val="PL52"/>
      <sheetName val="PL53"/>
      <sheetName val="PL54"/>
      <sheetName val="PL55"/>
      <sheetName val="PL56"/>
      <sheetName val="PL57"/>
      <sheetName val="PL58"/>
      <sheetName val="PL59"/>
      <sheetName val="PL60"/>
      <sheetName val="PL61-FC1-EBITDA Bridge"/>
      <sheetName val="PL62-FC2-EBITDA Bridge"/>
      <sheetName val="PL63-FC3-EBITDA Bridge"/>
      <sheetName val="PL64-FC4-EBITDA Bridge"/>
      <sheetName val="PL65-FC5-EBITDA Bridge"/>
      <sheetName val="PL66-FC6-EBITDA Bridge"/>
      <sheetName val="PL67-FC7-EBITDA Bridge"/>
      <sheetName val="PL68-FC8-EBITDA Bridge"/>
      <sheetName val="PL69-FC9-EBITDA Bridge"/>
      <sheetName val="PL70-FC10-EBITDA Bridge"/>
      <sheetName val="BS_Index"/>
      <sheetName val="BS1"/>
      <sheetName val="BS2"/>
      <sheetName val="BS3"/>
      <sheetName val="BS4"/>
      <sheetName val="BS5"/>
      <sheetName val="BS6"/>
      <sheetName val="BS7"/>
      <sheetName val="BS8"/>
      <sheetName val="BS9"/>
      <sheetName val="BS10"/>
      <sheetName val="BS11"/>
      <sheetName val="BS12"/>
      <sheetName val="BS13"/>
      <sheetName val="BS14"/>
      <sheetName val="BS15"/>
      <sheetName val="BS16"/>
      <sheetName val="BS17"/>
      <sheetName val="BS18"/>
      <sheetName val="BS19"/>
      <sheetName val="BS20"/>
      <sheetName val="BS21"/>
      <sheetName val="BS22"/>
      <sheetName val="BS23"/>
      <sheetName val="BS24"/>
      <sheetName val="BS25"/>
      <sheetName val="WC_Index"/>
      <sheetName val="WC1"/>
      <sheetName val="WC2"/>
      <sheetName val="WC3"/>
      <sheetName val="WC4"/>
      <sheetName val="WC5"/>
      <sheetName val="WC6"/>
      <sheetName val="WC7"/>
      <sheetName val="WC8"/>
      <sheetName val="FC_Index"/>
      <sheetName val="FC1"/>
      <sheetName val="FC2"/>
      <sheetName val="Sheet8S"/>
      <sheetName val="Sheet4S"/>
      <sheetName val="Sheet01S"/>
      <sheetName val="Sheet12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
          <cell r="F6" t="str">
            <v>end points</v>
          </cell>
        </row>
      </sheetData>
      <sheetData sheetId="17"/>
      <sheetData sheetId="18">
        <row r="6">
          <cell r="F6" t="str">
            <v>end points</v>
          </cell>
        </row>
      </sheetData>
      <sheetData sheetId="19"/>
      <sheetData sheetId="20"/>
      <sheetData sheetId="21"/>
      <sheetData sheetId="22"/>
      <sheetData sheetId="23"/>
      <sheetData sheetId="24"/>
      <sheetData sheetId="25"/>
      <sheetData sheetId="26"/>
      <sheetData sheetId="27"/>
      <sheetData sheetId="28">
        <row r="6">
          <cell r="F6" t="str">
            <v>end points</v>
          </cell>
        </row>
      </sheetData>
      <sheetData sheetId="29">
        <row r="6">
          <cell r="F6" t="str">
            <v>end points</v>
          </cell>
        </row>
      </sheetData>
      <sheetData sheetId="30"/>
      <sheetData sheetId="31"/>
      <sheetData sheetId="32"/>
      <sheetData sheetId="33"/>
      <sheetData sheetId="34">
        <row r="6">
          <cell r="F6" t="str">
            <v>end points</v>
          </cell>
        </row>
      </sheetData>
      <sheetData sheetId="35">
        <row r="6">
          <cell r="F6" t="str">
            <v>end points</v>
          </cell>
        </row>
      </sheetData>
      <sheetData sheetId="36"/>
      <sheetData sheetId="37"/>
      <sheetData sheetId="38"/>
      <sheetData sheetId="39"/>
      <sheetData sheetId="40">
        <row r="6">
          <cell r="F6" t="str">
            <v>end points</v>
          </cell>
        </row>
      </sheetData>
      <sheetData sheetId="41">
        <row r="6">
          <cell r="F6" t="str">
            <v>end points</v>
          </cell>
        </row>
      </sheetData>
      <sheetData sheetId="42"/>
      <sheetData sheetId="43"/>
      <sheetData sheetId="44"/>
      <sheetData sheetId="45"/>
      <sheetData sheetId="46">
        <row r="6">
          <cell r="F6" t="str">
            <v>end points</v>
          </cell>
        </row>
      </sheetData>
      <sheetData sheetId="47">
        <row r="6">
          <cell r="F6" t="str">
            <v>end points</v>
          </cell>
        </row>
      </sheetData>
      <sheetData sheetId="48"/>
      <sheetData sheetId="49"/>
      <sheetData sheetId="50"/>
      <sheetData sheetId="51"/>
      <sheetData sheetId="52"/>
      <sheetData sheetId="53"/>
      <sheetData sheetId="54"/>
      <sheetData sheetId="55"/>
      <sheetData sheetId="56"/>
      <sheetData sheetId="57">
        <row r="6">
          <cell r="B6" t="str">
            <v>Jan06B</v>
          </cell>
        </row>
      </sheetData>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row r="1">
          <cell r="B1">
            <v>39259</v>
          </cell>
        </row>
      </sheetData>
      <sheetData sheetId="12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stream Report"/>
      <sheetName val="Antarctic SA"/>
      <sheetName val="Solsitur"/>
      <sheetName val="DrilldownDetaljer"/>
      <sheetName val="Operations Report"/>
      <sheetName val="Offshore Report"/>
      <sheetName val="Operations Admin"/>
      <sheetName val="Extraction Report"/>
      <sheetName val="Onshore Report"/>
      <sheetName val="Catch Report"/>
      <sheetName val="Catch"/>
      <sheetName val="Storage"/>
      <sheetName val="Freight"/>
      <sheetName val="Sales meal"/>
      <sheetName val="Fuel"/>
      <sheetName val="Extraction"/>
      <sheetName val="CapEx"/>
      <sheetName val="Budget volume"/>
      <sheetName val="Oppsett"/>
      <sheetName val="Integra"/>
    </sheetNames>
    <sheetDataSet>
      <sheetData sheetId="0"/>
      <sheetData sheetId="1">
        <row r="14">
          <cell r="B14" t="str">
            <v>Revenues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pport"/>
      <sheetName val="Mellom"/>
      <sheetName val="Oppsett"/>
      <sheetName val="Data"/>
      <sheetName val="Integra"/>
    </sheetNames>
    <sheetDataSet>
      <sheetData sheetId="0" refreshError="1"/>
      <sheetData sheetId="1" refreshError="1"/>
      <sheetData sheetId="2" refreshError="1">
        <row r="10">
          <cell r="B10">
            <v>202</v>
          </cell>
        </row>
        <row r="12">
          <cell r="B12">
            <v>200906</v>
          </cell>
        </row>
      </sheetData>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serapport"/>
      <sheetName val="Resultatrapport"/>
      <sheetName val="Grafer"/>
      <sheetName val="Oppsett"/>
      <sheetName val="Integra"/>
      <sheetName val="DrilldownDetaljer"/>
    </sheetNames>
    <sheetDataSet>
      <sheetData sheetId="0">
        <row r="5">
          <cell r="F5" t="str">
            <v>Tall i hele tusen</v>
          </cell>
        </row>
      </sheetData>
      <sheetData sheetId="1">
        <row r="5">
          <cell r="U5">
            <v>201004</v>
          </cell>
        </row>
      </sheetData>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Output"/>
      <sheetName val="Segment"/>
      <sheetName val="Qrt summary"/>
      <sheetName val="Mnt summary"/>
      <sheetName val="Mnt Summary USD"/>
      <sheetName val="Oppsummering"/>
      <sheetName val="P&amp;L konsern"/>
      <sheetName val="BS konsern"/>
      <sheetName val="Konsern ER"/>
      <sheetName val="CF"/>
      <sheetName val="Bal"/>
      <sheetName val="CF konsern"/>
      <sheetName val="ASA Total"/>
      <sheetName val="Renter og lån"/>
      <sheetName val="20"/>
      <sheetName val="30"/>
      <sheetName val="100"/>
      <sheetName val="Mgm fee"/>
      <sheetName val="ASA ER"/>
      <sheetName val="AKBM SA - Uruguay"/>
      <sheetName val="CF Antarctic"/>
      <sheetName val="Bal Antarctic"/>
      <sheetName val="Bal - IB Antarctic"/>
      <sheetName val="ER Aker"/>
      <sheetName val="Varelager"/>
      <sheetName val="Antarctic Total"/>
      <sheetName val="Downstream + Pharma"/>
      <sheetName val="100 Admin"/>
      <sheetName val="Salg Total"/>
      <sheetName val="230 AKASUS"/>
      <sheetName val="232 Utgår"/>
      <sheetName val="235 Utgår"/>
      <sheetName val="240 Salg Admin"/>
      <sheetName val="241 Salg Europa"/>
      <sheetName val="242 Salg USA"/>
      <sheetName val="243 Salg ROW"/>
      <sheetName val="244 Salg Australia"/>
      <sheetName val="260 Salg Pet"/>
      <sheetName val="270 Salg Aqua"/>
      <sheetName val="Pharma Totalt"/>
      <sheetName val="280 Pharma"/>
      <sheetName val="281 Dokumentasjon"/>
      <sheetName val="Upstream Total"/>
      <sheetName val="300 Upstream Adm"/>
      <sheetName val="310 Offshore Saga Sea"/>
      <sheetName val="320 Antarctic Sea"/>
      <sheetName val="330 Secondary Processing"/>
      <sheetName val="340 Logistics"/>
      <sheetName val="350 Tramper"/>
      <sheetName val="999 Div"/>
      <sheetName val="Bud Avd"/>
      <sheetName val="Bud Avd Mapp"/>
      <sheetName val="Produktkalkyler"/>
      <sheetName val="Lønn"/>
      <sheetName val="Oppsett"/>
      <sheetName val="Integra"/>
      <sheetName val="DrilldownDetaljer"/>
      <sheetName val="YTD EBITDA 2012 NOK"/>
      <sheetName val="YTD EBITDA 2012 Mapp"/>
    </sheetNames>
    <sheetDataSet>
      <sheetData sheetId="0">
        <row r="22">
          <cell r="AA22">
            <v>5.700000000000002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Budget 2010"/>
      <sheetName val="Bakgrunnstall"/>
      <sheetName val="Sales forcaste"/>
    </sheetNames>
    <sheetDataSet>
      <sheetData sheetId="0" refreshError="1"/>
      <sheetData sheetId="1" refreshError="1"/>
      <sheetData sheetId="2" refreshError="1">
        <row r="47">
          <cell r="D47">
            <v>8.5399999999999991</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ash flow"/>
      <sheetName val="GROUP FORECAST"/>
      <sheetName val="DEPARTMENT"/>
      <sheetName val="BUSINESS UNIT FORECAST"/>
      <sheetName val="Graph (2)"/>
      <sheetName val="MONTH"/>
      <sheetName val="YTD"/>
      <sheetName val="YTG"/>
      <sheetName val="Versions"/>
      <sheetName val="Sales"/>
      <sheetName val="Production"/>
      <sheetName val="Logistics"/>
      <sheetName val="HR"/>
      <sheetName val="Controls"/>
      <sheetName val="100 Transformation"/>
      <sheetName val="101 EMT"/>
      <sheetName val="102 Finance"/>
      <sheetName val="241 Europe"/>
      <sheetName val="243 ROW"/>
      <sheetName val="245 China"/>
      <sheetName val="246 Sales US"/>
      <sheetName val="248 Australia"/>
      <sheetName val="252 Strategic Investments"/>
      <sheetName val="270 Aqua Pet QHP"/>
      <sheetName val="290 Innovation"/>
      <sheetName val="300 Offshore Admin"/>
      <sheetName val="310 Saga Sea"/>
      <sheetName val="315 Endurance"/>
      <sheetName val="320 Antarctic Sea"/>
      <sheetName val="325 Juvel"/>
      <sheetName val="350 La Manche"/>
      <sheetName val="330 Onshore"/>
      <sheetName val="342 Uruguay"/>
      <sheetName val="332 Houston"/>
      <sheetName val="GROUP"/>
      <sheetName val="OFFSHORE"/>
      <sheetName val="TRANSFORMATION"/>
      <sheetName val="URUGUAY"/>
      <sheetName val="SUPPLY_CHAIN_SERVICES"/>
      <sheetName val="HOUSTON"/>
      <sheetName val="SUPERBA"/>
      <sheetName val="STRATEGIC_INVESTMENTS"/>
      <sheetName val="INNOVATION"/>
      <sheetName val="QRILL"/>
      <sheetName val="CORPORATE"/>
      <sheetName val="data set"/>
      <sheetName val="MONTH-18"/>
      <sheetName val="YTD-18"/>
      <sheetName val="YTG-18"/>
      <sheetName val="ACTUALS"/>
      <sheetName val="KPI"/>
      <sheetName val="Checks"/>
    </sheetNames>
    <sheetDataSet>
      <sheetData sheetId="0"/>
      <sheetData sheetId="1">
        <row r="30">
          <cell r="I30">
            <v>-1219.4426746802696</v>
          </cell>
        </row>
      </sheetData>
      <sheetData sheetId="2"/>
      <sheetData sheetId="3"/>
      <sheetData sheetId="4">
        <row r="1">
          <cell r="G1">
            <v>43922</v>
          </cell>
        </row>
      </sheetData>
      <sheetData sheetId="5"/>
      <sheetData sheetId="6"/>
      <sheetData sheetId="7"/>
      <sheetData sheetId="8"/>
      <sheetData sheetId="9"/>
      <sheetData sheetId="10">
        <row r="17">
          <cell r="I17">
            <v>2400</v>
          </cell>
        </row>
      </sheetData>
      <sheetData sheetId="11"/>
      <sheetData sheetId="12"/>
      <sheetData sheetId="13"/>
      <sheetData sheetId="14">
        <row r="3">
          <cell r="BE3">
            <v>1</v>
          </cell>
        </row>
        <row r="123">
          <cell r="M123">
            <v>2400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I1">
            <v>2018</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12">
          <cell r="AP12">
            <v>45004.627999999997</v>
          </cell>
        </row>
      </sheetData>
      <sheetData sheetId="51">
        <row r="12">
          <cell r="U12">
            <v>27</v>
          </cell>
        </row>
      </sheetData>
      <sheetData sheetId="52">
        <row r="12">
          <cell r="G12">
            <v>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t-group"/>
      <sheetName val="øk oversikt"/>
      <sheetName val="øk oversikt Aker RGI med Hold"/>
      <sheetName val="Res_bal"/>
      <sheetName val="ABC Prof&amp;Bal"/>
      <sheetName val="Oppsett"/>
      <sheetName val="Re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YR_BAL_CONS_05(AKERASAGROUP,071"/>
      <sheetName val="Report1"/>
      <sheetName val="rb fordringer"/>
      <sheetName val="Profit-group"/>
      <sheetName val="Geoseg. English"/>
    </sheetNames>
    <sheetDataSet>
      <sheetData sheetId="0"/>
      <sheetData sheetId="1">
        <row r="3">
          <cell r="A3" t="str">
            <v>_NOK_for_A_Actual_ytd_All_Descendants_00</v>
          </cell>
        </row>
      </sheetData>
      <sheetData sheetId="2"/>
      <sheetData sheetId="3"/>
      <sheetData sheetId="4"/>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arketplan"/>
      <sheetName val="Pivot"/>
      <sheetName val="New Sales"/>
      <sheetName val="CB60"/>
      <sheetName val="CB180"/>
      <sheetName val="Budget"/>
      <sheetName val="B2008"/>
      <sheetName val="B2009"/>
      <sheetName val="B2010"/>
      <sheetName val="B2011"/>
      <sheetName val="Product"/>
      <sheetName val="Product Cost"/>
      <sheetName val="Field Marketing"/>
      <sheetName val="Graphs"/>
    </sheetNames>
    <sheetDataSet>
      <sheetData sheetId="0" refreshError="1">
        <row r="19">
          <cell r="C19">
            <v>-525.43859649122805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stream Report"/>
      <sheetName val="Antarctic SA"/>
      <sheetName val="Solsitur"/>
      <sheetName val="DrilldownDetaljer"/>
      <sheetName val="Operations Report"/>
      <sheetName val="Offshore Report"/>
      <sheetName val="Operations Admin"/>
      <sheetName val="Extraction Report"/>
      <sheetName val="Onshore Report"/>
      <sheetName val="Catch Report"/>
      <sheetName val="Catch"/>
      <sheetName val="Storage"/>
      <sheetName val="Freight"/>
      <sheetName val="Sales meal"/>
      <sheetName val="Fuel"/>
      <sheetName val="Extraction"/>
      <sheetName val="CapEx"/>
      <sheetName val="Budget volume"/>
      <sheetName val="Oppsett"/>
      <sheetName val="Integ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7">
          <cell r="C7">
            <v>1</v>
          </cell>
        </row>
      </sheetData>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ortering"/>
      <sheetName val="Oversikter"/>
      <sheetName val="Res_bal"/>
      <sheetName val="øk oversikt"/>
      <sheetName val="øk oversikt Aker RGI med Hold"/>
    </sheetNames>
    <sheetDataSet>
      <sheetData sheetId="0" refreshError="1"/>
      <sheetData sheetId="1" refreshError="1">
        <row r="3">
          <cell r="B3" t="str">
            <v>Aker RGI ASA</v>
          </cell>
          <cell r="C3">
            <v>0</v>
          </cell>
          <cell r="D3">
            <v>0</v>
          </cell>
          <cell r="E3">
            <v>0</v>
          </cell>
          <cell r="F3">
            <v>57302</v>
          </cell>
          <cell r="G3">
            <v>47302</v>
          </cell>
          <cell r="H3">
            <v>0</v>
          </cell>
          <cell r="I3">
            <v>0</v>
          </cell>
          <cell r="J3">
            <v>0</v>
          </cell>
          <cell r="K3">
            <v>0</v>
          </cell>
          <cell r="L3">
            <v>0</v>
          </cell>
          <cell r="M3">
            <v>0</v>
          </cell>
          <cell r="N3">
            <v>750000</v>
          </cell>
          <cell r="P3">
            <v>0</v>
          </cell>
          <cell r="Q3">
            <v>0</v>
          </cell>
          <cell r="R3">
            <v>0</v>
          </cell>
          <cell r="S3">
            <v>0</v>
          </cell>
          <cell r="T3">
            <v>0</v>
          </cell>
          <cell r="U3">
            <v>0</v>
          </cell>
          <cell r="V3">
            <v>0</v>
          </cell>
          <cell r="W3">
            <v>0</v>
          </cell>
          <cell r="X3">
            <v>0</v>
          </cell>
          <cell r="Y3">
            <v>0</v>
          </cell>
          <cell r="Z3">
            <v>0</v>
          </cell>
          <cell r="AA3">
            <v>0</v>
          </cell>
        </row>
        <row r="4">
          <cell r="B4" t="str">
            <v>RGI Norway AS</v>
          </cell>
          <cell r="C4">
            <v>0</v>
          </cell>
          <cell r="D4">
            <v>0</v>
          </cell>
          <cell r="E4">
            <v>0</v>
          </cell>
          <cell r="F4">
            <v>500</v>
          </cell>
          <cell r="G4">
            <v>500</v>
          </cell>
          <cell r="H4">
            <v>0</v>
          </cell>
          <cell r="I4">
            <v>0</v>
          </cell>
          <cell r="J4">
            <v>0</v>
          </cell>
          <cell r="K4">
            <v>0</v>
          </cell>
          <cell r="L4">
            <v>0</v>
          </cell>
          <cell r="M4">
            <v>0</v>
          </cell>
          <cell r="N4">
            <v>0</v>
          </cell>
          <cell r="P4">
            <v>0</v>
          </cell>
          <cell r="Q4">
            <v>0</v>
          </cell>
          <cell r="R4">
            <v>0</v>
          </cell>
          <cell r="S4">
            <v>0</v>
          </cell>
          <cell r="T4">
            <v>0</v>
          </cell>
          <cell r="U4">
            <v>0</v>
          </cell>
          <cell r="V4">
            <v>0</v>
          </cell>
          <cell r="W4">
            <v>0</v>
          </cell>
          <cell r="X4">
            <v>0</v>
          </cell>
          <cell r="Y4">
            <v>0</v>
          </cell>
          <cell r="Z4">
            <v>0</v>
          </cell>
          <cell r="AA4">
            <v>0</v>
          </cell>
        </row>
        <row r="5">
          <cell r="B5" t="str">
            <v>RGI (Antilles) NV</v>
          </cell>
          <cell r="C5">
            <v>0</v>
          </cell>
          <cell r="D5">
            <v>0</v>
          </cell>
          <cell r="E5">
            <v>0</v>
          </cell>
          <cell r="F5">
            <v>0</v>
          </cell>
          <cell r="G5">
            <v>0</v>
          </cell>
          <cell r="H5">
            <v>0</v>
          </cell>
          <cell r="I5">
            <v>0</v>
          </cell>
          <cell r="J5">
            <v>0</v>
          </cell>
          <cell r="K5">
            <v>0</v>
          </cell>
          <cell r="L5">
            <v>0</v>
          </cell>
          <cell r="M5">
            <v>0</v>
          </cell>
          <cell r="N5">
            <v>0</v>
          </cell>
          <cell r="P5">
            <v>0</v>
          </cell>
          <cell r="Q5">
            <v>0</v>
          </cell>
          <cell r="R5">
            <v>0</v>
          </cell>
          <cell r="S5">
            <v>0</v>
          </cell>
          <cell r="T5">
            <v>0</v>
          </cell>
          <cell r="U5">
            <v>0</v>
          </cell>
          <cell r="V5">
            <v>0</v>
          </cell>
          <cell r="W5">
            <v>0</v>
          </cell>
          <cell r="X5">
            <v>0</v>
          </cell>
          <cell r="Y5">
            <v>0</v>
          </cell>
          <cell r="Z5">
            <v>0</v>
          </cell>
          <cell r="AA5">
            <v>0</v>
          </cell>
        </row>
        <row r="6">
          <cell r="B6" t="str">
            <v>RGI (Denmark) APS</v>
          </cell>
          <cell r="C6">
            <v>0</v>
          </cell>
          <cell r="D6">
            <v>0</v>
          </cell>
          <cell r="E6">
            <v>0</v>
          </cell>
          <cell r="F6">
            <v>0</v>
          </cell>
          <cell r="G6">
            <v>0</v>
          </cell>
          <cell r="H6">
            <v>0</v>
          </cell>
          <cell r="I6">
            <v>0</v>
          </cell>
          <cell r="J6">
            <v>0</v>
          </cell>
          <cell r="K6">
            <v>0</v>
          </cell>
          <cell r="L6">
            <v>0</v>
          </cell>
          <cell r="M6">
            <v>0</v>
          </cell>
          <cell r="N6">
            <v>0</v>
          </cell>
          <cell r="P6">
            <v>0</v>
          </cell>
          <cell r="Q6">
            <v>0</v>
          </cell>
          <cell r="R6">
            <v>0</v>
          </cell>
          <cell r="S6">
            <v>0</v>
          </cell>
          <cell r="T6">
            <v>0</v>
          </cell>
          <cell r="U6">
            <v>0</v>
          </cell>
          <cell r="V6">
            <v>0</v>
          </cell>
          <cell r="W6">
            <v>0</v>
          </cell>
          <cell r="X6">
            <v>0</v>
          </cell>
          <cell r="Y6">
            <v>0</v>
          </cell>
          <cell r="Z6">
            <v>0</v>
          </cell>
          <cell r="AA6">
            <v>0</v>
          </cell>
        </row>
        <row r="7">
          <cell r="B7" t="str">
            <v>Aker Invest</v>
          </cell>
          <cell r="C7">
            <v>0</v>
          </cell>
          <cell r="D7">
            <v>0</v>
          </cell>
          <cell r="E7">
            <v>0</v>
          </cell>
          <cell r="F7">
            <v>-10000</v>
          </cell>
          <cell r="G7">
            <v>-10000</v>
          </cell>
          <cell r="H7">
            <v>0</v>
          </cell>
          <cell r="I7">
            <v>0</v>
          </cell>
          <cell r="J7">
            <v>0</v>
          </cell>
          <cell r="K7">
            <v>0</v>
          </cell>
          <cell r="L7">
            <v>0</v>
          </cell>
          <cell r="M7">
            <v>0</v>
          </cell>
          <cell r="N7">
            <v>0</v>
          </cell>
          <cell r="P7">
            <v>0</v>
          </cell>
          <cell r="Q7">
            <v>0</v>
          </cell>
          <cell r="R7">
            <v>0</v>
          </cell>
          <cell r="S7">
            <v>0</v>
          </cell>
          <cell r="T7">
            <v>0</v>
          </cell>
          <cell r="U7">
            <v>0</v>
          </cell>
          <cell r="V7">
            <v>0</v>
          </cell>
          <cell r="W7">
            <v>0</v>
          </cell>
          <cell r="X7">
            <v>0</v>
          </cell>
          <cell r="Y7">
            <v>0</v>
          </cell>
          <cell r="Z7">
            <v>0</v>
          </cell>
          <cell r="AA7">
            <v>0</v>
          </cell>
        </row>
        <row r="8">
          <cell r="B8" t="str">
            <v>RGI Industries, Inc.</v>
          </cell>
          <cell r="C8">
            <v>0</v>
          </cell>
          <cell r="D8">
            <v>0</v>
          </cell>
          <cell r="E8">
            <v>0</v>
          </cell>
          <cell r="F8">
            <v>0</v>
          </cell>
          <cell r="G8">
            <v>0</v>
          </cell>
          <cell r="H8">
            <v>0</v>
          </cell>
          <cell r="I8">
            <v>0</v>
          </cell>
          <cell r="J8">
            <v>0</v>
          </cell>
          <cell r="K8">
            <v>0</v>
          </cell>
          <cell r="L8">
            <v>0</v>
          </cell>
          <cell r="M8">
            <v>0</v>
          </cell>
          <cell r="N8">
            <v>0</v>
          </cell>
          <cell r="P8">
            <v>0</v>
          </cell>
          <cell r="Q8">
            <v>0</v>
          </cell>
          <cell r="R8">
            <v>0</v>
          </cell>
          <cell r="S8">
            <v>0</v>
          </cell>
          <cell r="T8">
            <v>0</v>
          </cell>
          <cell r="U8">
            <v>0</v>
          </cell>
          <cell r="V8">
            <v>0</v>
          </cell>
          <cell r="W8">
            <v>0</v>
          </cell>
          <cell r="X8">
            <v>0</v>
          </cell>
          <cell r="Y8">
            <v>0</v>
          </cell>
          <cell r="Z8">
            <v>0</v>
          </cell>
          <cell r="AA8">
            <v>0</v>
          </cell>
        </row>
        <row r="9">
          <cell r="B9" t="str">
            <v>RGI INC</v>
          </cell>
          <cell r="C9">
            <v>0</v>
          </cell>
          <cell r="D9">
            <v>0</v>
          </cell>
          <cell r="E9">
            <v>0</v>
          </cell>
          <cell r="F9">
            <v>0</v>
          </cell>
          <cell r="G9">
            <v>0</v>
          </cell>
          <cell r="H9">
            <v>0</v>
          </cell>
          <cell r="I9">
            <v>0</v>
          </cell>
          <cell r="J9">
            <v>0</v>
          </cell>
          <cell r="K9">
            <v>0</v>
          </cell>
          <cell r="L9">
            <v>0</v>
          </cell>
          <cell r="M9">
            <v>0</v>
          </cell>
          <cell r="N9">
            <v>0</v>
          </cell>
          <cell r="P9">
            <v>0</v>
          </cell>
          <cell r="Q9">
            <v>0</v>
          </cell>
          <cell r="R9">
            <v>0</v>
          </cell>
          <cell r="S9">
            <v>0</v>
          </cell>
          <cell r="T9">
            <v>0</v>
          </cell>
          <cell r="U9">
            <v>0</v>
          </cell>
          <cell r="V9">
            <v>0</v>
          </cell>
          <cell r="W9">
            <v>0</v>
          </cell>
          <cell r="X9">
            <v>0</v>
          </cell>
          <cell r="Y9">
            <v>0</v>
          </cell>
          <cell r="Z9">
            <v>0</v>
          </cell>
          <cell r="AA9">
            <v>0</v>
          </cell>
        </row>
        <row r="10">
          <cell r="B10" t="str">
            <v>RGI Finance Corporation</v>
          </cell>
          <cell r="C10">
            <v>0</v>
          </cell>
          <cell r="D10">
            <v>0</v>
          </cell>
          <cell r="E10">
            <v>0</v>
          </cell>
          <cell r="F10">
            <v>0</v>
          </cell>
          <cell r="G10">
            <v>0</v>
          </cell>
          <cell r="H10">
            <v>0</v>
          </cell>
          <cell r="I10">
            <v>0</v>
          </cell>
          <cell r="J10">
            <v>0</v>
          </cell>
          <cell r="K10">
            <v>0</v>
          </cell>
          <cell r="L10">
            <v>0</v>
          </cell>
          <cell r="M10">
            <v>0</v>
          </cell>
          <cell r="N10">
            <v>0</v>
          </cell>
          <cell r="P10">
            <v>0</v>
          </cell>
          <cell r="Q10">
            <v>0</v>
          </cell>
          <cell r="R10">
            <v>0</v>
          </cell>
          <cell r="S10">
            <v>0</v>
          </cell>
          <cell r="T10">
            <v>0</v>
          </cell>
          <cell r="U10">
            <v>0</v>
          </cell>
          <cell r="V10">
            <v>0</v>
          </cell>
          <cell r="W10">
            <v>0</v>
          </cell>
          <cell r="X10">
            <v>0</v>
          </cell>
          <cell r="Y10">
            <v>0</v>
          </cell>
          <cell r="Z10">
            <v>0</v>
          </cell>
          <cell r="AA10">
            <v>0</v>
          </cell>
        </row>
        <row r="11">
          <cell r="B11" t="str">
            <v>RGI Distribution, Inc.</v>
          </cell>
          <cell r="C11">
            <v>0</v>
          </cell>
          <cell r="D11">
            <v>0</v>
          </cell>
          <cell r="E11">
            <v>0</v>
          </cell>
          <cell r="F11">
            <v>0</v>
          </cell>
          <cell r="G11">
            <v>0</v>
          </cell>
          <cell r="H11">
            <v>0</v>
          </cell>
          <cell r="I11">
            <v>0</v>
          </cell>
          <cell r="J11">
            <v>0</v>
          </cell>
          <cell r="K11">
            <v>0</v>
          </cell>
          <cell r="L11">
            <v>0</v>
          </cell>
          <cell r="M11">
            <v>0</v>
          </cell>
          <cell r="N11">
            <v>0</v>
          </cell>
          <cell r="P11">
            <v>0</v>
          </cell>
          <cell r="Q11">
            <v>0</v>
          </cell>
          <cell r="R11">
            <v>0</v>
          </cell>
          <cell r="S11">
            <v>0</v>
          </cell>
          <cell r="T11">
            <v>0</v>
          </cell>
          <cell r="U11">
            <v>0</v>
          </cell>
          <cell r="V11">
            <v>0</v>
          </cell>
          <cell r="W11">
            <v>0</v>
          </cell>
          <cell r="X11">
            <v>0</v>
          </cell>
          <cell r="Y11">
            <v>0</v>
          </cell>
          <cell r="Z11">
            <v>0</v>
          </cell>
          <cell r="AA11">
            <v>0</v>
          </cell>
        </row>
        <row r="12">
          <cell r="B12" t="str">
            <v>RGI (Europe) BV</v>
          </cell>
          <cell r="C12">
            <v>0</v>
          </cell>
          <cell r="D12">
            <v>0</v>
          </cell>
          <cell r="E12">
            <v>0</v>
          </cell>
          <cell r="F12">
            <v>0</v>
          </cell>
          <cell r="G12">
            <v>0</v>
          </cell>
          <cell r="H12">
            <v>0</v>
          </cell>
          <cell r="I12">
            <v>0</v>
          </cell>
          <cell r="J12">
            <v>0</v>
          </cell>
          <cell r="K12">
            <v>0</v>
          </cell>
          <cell r="L12">
            <v>0</v>
          </cell>
          <cell r="M12">
            <v>0</v>
          </cell>
          <cell r="N12">
            <v>0</v>
          </cell>
          <cell r="P12">
            <v>0</v>
          </cell>
          <cell r="Q12">
            <v>0</v>
          </cell>
          <cell r="R12">
            <v>0</v>
          </cell>
          <cell r="S12">
            <v>0</v>
          </cell>
          <cell r="T12">
            <v>0</v>
          </cell>
          <cell r="U12">
            <v>0</v>
          </cell>
          <cell r="V12">
            <v>0</v>
          </cell>
          <cell r="W12">
            <v>0</v>
          </cell>
          <cell r="X12">
            <v>0</v>
          </cell>
          <cell r="Y12">
            <v>0</v>
          </cell>
          <cell r="Z12">
            <v>0</v>
          </cell>
          <cell r="AA12">
            <v>0</v>
          </cell>
        </row>
        <row r="13">
          <cell r="B13" t="str">
            <v>Grundingen</v>
          </cell>
          <cell r="C13">
            <v>0</v>
          </cell>
          <cell r="D13">
            <v>5000</v>
          </cell>
          <cell r="E13">
            <v>6464</v>
          </cell>
          <cell r="F13">
            <v>6482</v>
          </cell>
          <cell r="G13">
            <v>7216</v>
          </cell>
          <cell r="H13">
            <v>0</v>
          </cell>
          <cell r="I13">
            <v>0</v>
          </cell>
          <cell r="J13">
            <v>0</v>
          </cell>
          <cell r="K13">
            <v>0</v>
          </cell>
          <cell r="L13">
            <v>0</v>
          </cell>
          <cell r="M13">
            <v>0</v>
          </cell>
          <cell r="N13">
            <v>2361</v>
          </cell>
          <cell r="P13">
            <v>394</v>
          </cell>
          <cell r="Q13">
            <v>788</v>
          </cell>
          <cell r="R13">
            <v>1000</v>
          </cell>
          <cell r="S13">
            <v>1576</v>
          </cell>
          <cell r="T13">
            <v>1969</v>
          </cell>
          <cell r="U13">
            <v>2361</v>
          </cell>
          <cell r="V13">
            <v>2361</v>
          </cell>
          <cell r="W13">
            <v>2361</v>
          </cell>
          <cell r="X13">
            <v>2361</v>
          </cell>
          <cell r="Y13">
            <v>2361</v>
          </cell>
          <cell r="Z13">
            <v>2361</v>
          </cell>
          <cell r="AA13">
            <v>2361</v>
          </cell>
        </row>
        <row r="14">
          <cell r="B14" t="str">
            <v>Norwegian Contractors</v>
          </cell>
          <cell r="C14">
            <v>0</v>
          </cell>
          <cell r="D14">
            <v>16021</v>
          </cell>
          <cell r="E14">
            <v>24623</v>
          </cell>
          <cell r="F14">
            <v>35355</v>
          </cell>
          <cell r="G14">
            <v>36893</v>
          </cell>
          <cell r="H14">
            <v>0</v>
          </cell>
          <cell r="I14">
            <v>0</v>
          </cell>
          <cell r="J14">
            <v>0</v>
          </cell>
          <cell r="K14">
            <v>0</v>
          </cell>
          <cell r="L14">
            <v>0</v>
          </cell>
          <cell r="M14">
            <v>0</v>
          </cell>
          <cell r="N14">
            <v>44257</v>
          </cell>
          <cell r="P14">
            <v>1854</v>
          </cell>
          <cell r="Q14">
            <v>4766</v>
          </cell>
          <cell r="R14">
            <v>10641</v>
          </cell>
          <cell r="S14">
            <v>15495</v>
          </cell>
          <cell r="T14">
            <v>23414</v>
          </cell>
          <cell r="U14">
            <v>26849</v>
          </cell>
          <cell r="V14">
            <v>27267</v>
          </cell>
          <cell r="W14">
            <v>33985</v>
          </cell>
          <cell r="X14">
            <v>41903</v>
          </cell>
          <cell r="Y14">
            <v>43021</v>
          </cell>
          <cell r="Z14">
            <v>44139</v>
          </cell>
          <cell r="AA14">
            <v>44257</v>
          </cell>
        </row>
        <row r="15">
          <cell r="B15" t="str">
            <v>RGI Seafoods, inc</v>
          </cell>
          <cell r="C15">
            <v>0</v>
          </cell>
          <cell r="D15">
            <v>0</v>
          </cell>
          <cell r="E15">
            <v>0</v>
          </cell>
          <cell r="F15">
            <v>0</v>
          </cell>
          <cell r="G15">
            <v>0</v>
          </cell>
          <cell r="H15">
            <v>0</v>
          </cell>
          <cell r="I15">
            <v>0</v>
          </cell>
          <cell r="J15">
            <v>0</v>
          </cell>
          <cell r="K15">
            <v>0</v>
          </cell>
          <cell r="L15">
            <v>0</v>
          </cell>
          <cell r="M15">
            <v>0</v>
          </cell>
          <cell r="N15">
            <v>0</v>
          </cell>
          <cell r="P15">
            <v>0</v>
          </cell>
          <cell r="Q15">
            <v>0</v>
          </cell>
          <cell r="R15">
            <v>0</v>
          </cell>
          <cell r="S15">
            <v>0</v>
          </cell>
          <cell r="T15">
            <v>0</v>
          </cell>
          <cell r="U15">
            <v>0</v>
          </cell>
          <cell r="V15">
            <v>0</v>
          </cell>
          <cell r="W15">
            <v>0</v>
          </cell>
          <cell r="X15">
            <v>0</v>
          </cell>
          <cell r="Y15">
            <v>0</v>
          </cell>
          <cell r="Z15">
            <v>0</v>
          </cell>
          <cell r="AA15">
            <v>0</v>
          </cell>
        </row>
        <row r="16">
          <cell r="B16" t="str">
            <v>Pesqueras Del Atlantico Sur</v>
          </cell>
          <cell r="C16">
            <v>0</v>
          </cell>
          <cell r="D16">
            <v>0</v>
          </cell>
          <cell r="E16">
            <v>0</v>
          </cell>
          <cell r="F16">
            <v>0</v>
          </cell>
          <cell r="G16">
            <v>0</v>
          </cell>
          <cell r="H16">
            <v>0</v>
          </cell>
          <cell r="I16">
            <v>0</v>
          </cell>
          <cell r="J16">
            <v>0</v>
          </cell>
          <cell r="K16">
            <v>0</v>
          </cell>
          <cell r="L16">
            <v>0</v>
          </cell>
          <cell r="M16">
            <v>0</v>
          </cell>
          <cell r="N16">
            <v>0</v>
          </cell>
          <cell r="P16">
            <v>0</v>
          </cell>
          <cell r="Q16">
            <v>0</v>
          </cell>
          <cell r="R16">
            <v>0</v>
          </cell>
          <cell r="S16">
            <v>0</v>
          </cell>
          <cell r="T16">
            <v>0</v>
          </cell>
          <cell r="U16">
            <v>0</v>
          </cell>
          <cell r="V16">
            <v>0</v>
          </cell>
          <cell r="W16">
            <v>0</v>
          </cell>
          <cell r="X16">
            <v>0</v>
          </cell>
          <cell r="Y16">
            <v>0</v>
          </cell>
          <cell r="Z16">
            <v>0</v>
          </cell>
          <cell r="AA16">
            <v>0</v>
          </cell>
        </row>
        <row r="17">
          <cell r="B17" t="str">
            <v>RGI Real Estate</v>
          </cell>
          <cell r="C17">
            <v>0</v>
          </cell>
          <cell r="D17">
            <v>0</v>
          </cell>
          <cell r="E17">
            <v>0</v>
          </cell>
          <cell r="F17">
            <v>0</v>
          </cell>
          <cell r="G17">
            <v>0</v>
          </cell>
          <cell r="H17">
            <v>0</v>
          </cell>
          <cell r="I17">
            <v>0</v>
          </cell>
          <cell r="J17">
            <v>0</v>
          </cell>
          <cell r="K17">
            <v>0</v>
          </cell>
          <cell r="L17">
            <v>0</v>
          </cell>
          <cell r="M17">
            <v>0</v>
          </cell>
          <cell r="N17">
            <v>0</v>
          </cell>
          <cell r="P17">
            <v>0</v>
          </cell>
          <cell r="Q17">
            <v>0</v>
          </cell>
          <cell r="R17">
            <v>0</v>
          </cell>
          <cell r="S17">
            <v>0</v>
          </cell>
          <cell r="T17">
            <v>0</v>
          </cell>
          <cell r="U17">
            <v>0</v>
          </cell>
          <cell r="V17">
            <v>0</v>
          </cell>
          <cell r="W17">
            <v>0</v>
          </cell>
          <cell r="X17">
            <v>0</v>
          </cell>
          <cell r="Y17">
            <v>0</v>
          </cell>
          <cell r="Z17">
            <v>0</v>
          </cell>
          <cell r="AA17">
            <v>0</v>
          </cell>
        </row>
        <row r="18">
          <cell r="B18" t="str">
            <v>North Pacific Aviation</v>
          </cell>
          <cell r="C18">
            <v>0</v>
          </cell>
          <cell r="D18">
            <v>2857.3773397600003</v>
          </cell>
          <cell r="E18">
            <v>4504</v>
          </cell>
          <cell r="F18">
            <v>5795.4845999999998</v>
          </cell>
          <cell r="G18">
            <v>7091.9964</v>
          </cell>
          <cell r="H18">
            <v>0</v>
          </cell>
          <cell r="I18">
            <v>0</v>
          </cell>
          <cell r="J18">
            <v>0</v>
          </cell>
          <cell r="K18">
            <v>0</v>
          </cell>
          <cell r="L18">
            <v>0</v>
          </cell>
          <cell r="M18">
            <v>0</v>
          </cell>
          <cell r="N18">
            <v>0</v>
          </cell>
          <cell r="P18">
            <v>0</v>
          </cell>
          <cell r="Q18">
            <v>0</v>
          </cell>
          <cell r="R18">
            <v>0</v>
          </cell>
          <cell r="S18">
            <v>0</v>
          </cell>
          <cell r="T18">
            <v>0</v>
          </cell>
          <cell r="U18">
            <v>0</v>
          </cell>
          <cell r="V18">
            <v>0</v>
          </cell>
          <cell r="W18">
            <v>0</v>
          </cell>
          <cell r="X18">
            <v>0</v>
          </cell>
          <cell r="Y18">
            <v>0</v>
          </cell>
          <cell r="Z18">
            <v>0</v>
          </cell>
          <cell r="AA18">
            <v>0</v>
          </cell>
        </row>
        <row r="19">
          <cell r="B19" t="str">
            <v>Norcrest (Finance)</v>
          </cell>
          <cell r="C19">
            <v>0</v>
          </cell>
          <cell r="D19">
            <v>0</v>
          </cell>
          <cell r="E19">
            <v>0</v>
          </cell>
          <cell r="F19">
            <v>0</v>
          </cell>
          <cell r="G19">
            <v>0</v>
          </cell>
          <cell r="H19">
            <v>0</v>
          </cell>
          <cell r="I19">
            <v>0</v>
          </cell>
          <cell r="J19">
            <v>0</v>
          </cell>
          <cell r="K19">
            <v>0</v>
          </cell>
          <cell r="L19">
            <v>0</v>
          </cell>
          <cell r="M19">
            <v>0</v>
          </cell>
          <cell r="N19">
            <v>0</v>
          </cell>
          <cell r="P19">
            <v>0</v>
          </cell>
          <cell r="Q19">
            <v>0</v>
          </cell>
          <cell r="R19">
            <v>0</v>
          </cell>
          <cell r="S19">
            <v>0</v>
          </cell>
          <cell r="T19">
            <v>0</v>
          </cell>
          <cell r="U19">
            <v>0</v>
          </cell>
          <cell r="V19">
            <v>0</v>
          </cell>
          <cell r="W19">
            <v>0</v>
          </cell>
          <cell r="X19">
            <v>0</v>
          </cell>
          <cell r="Y19">
            <v>0</v>
          </cell>
          <cell r="Z19">
            <v>0</v>
          </cell>
          <cell r="AA19">
            <v>0</v>
          </cell>
        </row>
        <row r="20">
          <cell r="B20" t="str">
            <v>Carmina Ventures</v>
          </cell>
          <cell r="C20">
            <v>0</v>
          </cell>
          <cell r="D20">
            <v>0</v>
          </cell>
          <cell r="E20">
            <v>0</v>
          </cell>
          <cell r="F20">
            <v>0</v>
          </cell>
          <cell r="G20">
            <v>0</v>
          </cell>
          <cell r="H20">
            <v>0</v>
          </cell>
          <cell r="I20">
            <v>0</v>
          </cell>
          <cell r="J20">
            <v>0</v>
          </cell>
          <cell r="K20">
            <v>0</v>
          </cell>
          <cell r="L20">
            <v>0</v>
          </cell>
          <cell r="M20">
            <v>0</v>
          </cell>
          <cell r="N20">
            <v>0</v>
          </cell>
          <cell r="P20">
            <v>0</v>
          </cell>
          <cell r="Q20">
            <v>0</v>
          </cell>
          <cell r="R20">
            <v>0</v>
          </cell>
          <cell r="S20">
            <v>0</v>
          </cell>
          <cell r="T20">
            <v>0</v>
          </cell>
          <cell r="U20">
            <v>0</v>
          </cell>
          <cell r="V20">
            <v>0</v>
          </cell>
          <cell r="W20">
            <v>0</v>
          </cell>
          <cell r="X20">
            <v>0</v>
          </cell>
          <cell r="Y20">
            <v>0</v>
          </cell>
          <cell r="Z20">
            <v>0</v>
          </cell>
          <cell r="AA20">
            <v>0</v>
          </cell>
        </row>
        <row r="21">
          <cell r="B21" t="str">
            <v>Bondstone Business</v>
          </cell>
          <cell r="C21">
            <v>0</v>
          </cell>
          <cell r="D21">
            <v>0</v>
          </cell>
          <cell r="E21">
            <v>0</v>
          </cell>
          <cell r="F21">
            <v>0</v>
          </cell>
          <cell r="G21">
            <v>0</v>
          </cell>
          <cell r="H21">
            <v>0</v>
          </cell>
          <cell r="I21">
            <v>0</v>
          </cell>
          <cell r="J21">
            <v>0</v>
          </cell>
          <cell r="K21">
            <v>0</v>
          </cell>
          <cell r="L21">
            <v>0</v>
          </cell>
          <cell r="M21">
            <v>0</v>
          </cell>
          <cell r="N21">
            <v>0</v>
          </cell>
          <cell r="P21">
            <v>0</v>
          </cell>
          <cell r="Q21">
            <v>0</v>
          </cell>
          <cell r="R21">
            <v>0</v>
          </cell>
          <cell r="S21">
            <v>0</v>
          </cell>
          <cell r="T21">
            <v>0</v>
          </cell>
          <cell r="U21">
            <v>0</v>
          </cell>
          <cell r="V21">
            <v>0</v>
          </cell>
          <cell r="W21">
            <v>0</v>
          </cell>
          <cell r="X21">
            <v>0</v>
          </cell>
          <cell r="Y21">
            <v>0</v>
          </cell>
          <cell r="Z21">
            <v>0</v>
          </cell>
          <cell r="AA21">
            <v>0</v>
          </cell>
        </row>
        <row r="22">
          <cell r="B22" t="str">
            <v>Blue Pond Enterprises LTD</v>
          </cell>
          <cell r="C22">
            <v>0</v>
          </cell>
          <cell r="D22">
            <v>0</v>
          </cell>
          <cell r="E22">
            <v>0</v>
          </cell>
          <cell r="F22">
            <v>0</v>
          </cell>
          <cell r="G22">
            <v>0</v>
          </cell>
          <cell r="H22">
            <v>0</v>
          </cell>
          <cell r="I22">
            <v>0</v>
          </cell>
          <cell r="J22">
            <v>0</v>
          </cell>
          <cell r="K22">
            <v>0</v>
          </cell>
          <cell r="L22">
            <v>0</v>
          </cell>
          <cell r="M22">
            <v>0</v>
          </cell>
          <cell r="N22">
            <v>0</v>
          </cell>
          <cell r="P22">
            <v>0</v>
          </cell>
          <cell r="Q22">
            <v>0</v>
          </cell>
          <cell r="R22">
            <v>0</v>
          </cell>
          <cell r="S22">
            <v>0</v>
          </cell>
          <cell r="T22">
            <v>0</v>
          </cell>
          <cell r="U22">
            <v>0</v>
          </cell>
          <cell r="V22">
            <v>0</v>
          </cell>
          <cell r="W22">
            <v>0</v>
          </cell>
          <cell r="X22">
            <v>0</v>
          </cell>
          <cell r="Y22">
            <v>0</v>
          </cell>
          <cell r="Z22">
            <v>0</v>
          </cell>
          <cell r="AA22">
            <v>0</v>
          </cell>
        </row>
        <row r="23">
          <cell r="B23" t="str">
            <v>Antartic Longl. III AS</v>
          </cell>
          <cell r="C23">
            <v>0</v>
          </cell>
          <cell r="D23">
            <v>0</v>
          </cell>
          <cell r="E23">
            <v>0</v>
          </cell>
          <cell r="F23">
            <v>0</v>
          </cell>
          <cell r="G23">
            <v>0</v>
          </cell>
          <cell r="H23">
            <v>0</v>
          </cell>
          <cell r="I23">
            <v>0</v>
          </cell>
          <cell r="J23">
            <v>0</v>
          </cell>
          <cell r="K23">
            <v>0</v>
          </cell>
          <cell r="L23">
            <v>0</v>
          </cell>
          <cell r="M23">
            <v>0</v>
          </cell>
          <cell r="N23">
            <v>0</v>
          </cell>
          <cell r="P23">
            <v>0</v>
          </cell>
          <cell r="Q23">
            <v>0</v>
          </cell>
          <cell r="R23">
            <v>0</v>
          </cell>
          <cell r="S23">
            <v>0</v>
          </cell>
          <cell r="T23">
            <v>0</v>
          </cell>
          <cell r="U23">
            <v>0</v>
          </cell>
          <cell r="V23">
            <v>0</v>
          </cell>
          <cell r="W23">
            <v>0</v>
          </cell>
          <cell r="X23">
            <v>0</v>
          </cell>
          <cell r="Y23">
            <v>0</v>
          </cell>
          <cell r="Z23">
            <v>0</v>
          </cell>
          <cell r="AA23">
            <v>0</v>
          </cell>
        </row>
        <row r="24">
          <cell r="B24" t="str">
            <v>Antartic Longl. II AS</v>
          </cell>
          <cell r="C24">
            <v>0</v>
          </cell>
          <cell r="D24">
            <v>0</v>
          </cell>
          <cell r="E24">
            <v>0</v>
          </cell>
          <cell r="F24">
            <v>0</v>
          </cell>
          <cell r="G24">
            <v>0</v>
          </cell>
          <cell r="H24">
            <v>0</v>
          </cell>
          <cell r="I24">
            <v>0</v>
          </cell>
          <cell r="J24">
            <v>0</v>
          </cell>
          <cell r="K24">
            <v>0</v>
          </cell>
          <cell r="L24">
            <v>0</v>
          </cell>
          <cell r="M24">
            <v>0</v>
          </cell>
          <cell r="N24">
            <v>0</v>
          </cell>
          <cell r="P24">
            <v>0</v>
          </cell>
          <cell r="Q24">
            <v>0</v>
          </cell>
          <cell r="R24">
            <v>0</v>
          </cell>
          <cell r="S24">
            <v>0</v>
          </cell>
          <cell r="T24">
            <v>0</v>
          </cell>
          <cell r="U24">
            <v>0</v>
          </cell>
          <cell r="V24">
            <v>0</v>
          </cell>
          <cell r="W24">
            <v>0</v>
          </cell>
          <cell r="X24">
            <v>0</v>
          </cell>
          <cell r="Y24">
            <v>0</v>
          </cell>
          <cell r="Z24">
            <v>0</v>
          </cell>
          <cell r="AA24">
            <v>0</v>
          </cell>
        </row>
        <row r="25">
          <cell r="B25" t="str">
            <v>Elimineringer Holding</v>
          </cell>
          <cell r="C25">
            <v>0</v>
          </cell>
          <cell r="D25">
            <v>0</v>
          </cell>
          <cell r="E25">
            <v>458000</v>
          </cell>
          <cell r="F25">
            <v>710000</v>
          </cell>
          <cell r="G25">
            <v>706000</v>
          </cell>
          <cell r="H25">
            <v>0</v>
          </cell>
          <cell r="I25">
            <v>0</v>
          </cell>
          <cell r="J25">
            <v>0</v>
          </cell>
          <cell r="K25">
            <v>0</v>
          </cell>
          <cell r="L25">
            <v>0</v>
          </cell>
          <cell r="M25">
            <v>0</v>
          </cell>
          <cell r="N25">
            <v>0</v>
          </cell>
          <cell r="P25">
            <v>0</v>
          </cell>
          <cell r="Q25">
            <v>0</v>
          </cell>
          <cell r="R25">
            <v>0</v>
          </cell>
          <cell r="S25">
            <v>0</v>
          </cell>
          <cell r="T25">
            <v>0</v>
          </cell>
          <cell r="U25">
            <v>0</v>
          </cell>
          <cell r="V25">
            <v>0</v>
          </cell>
          <cell r="W25">
            <v>0</v>
          </cell>
          <cell r="X25">
            <v>0</v>
          </cell>
          <cell r="Y25">
            <v>0</v>
          </cell>
          <cell r="Z25">
            <v>0</v>
          </cell>
          <cell r="AA25">
            <v>0</v>
          </cell>
        </row>
        <row r="26">
          <cell r="B26" t="str">
            <v>Aker Maritime</v>
          </cell>
          <cell r="C26">
            <v>0</v>
          </cell>
          <cell r="D26">
            <v>1662200.615525</v>
          </cell>
          <cell r="E26">
            <v>2986111</v>
          </cell>
          <cell r="F26">
            <v>4045800</v>
          </cell>
          <cell r="G26">
            <v>4979000</v>
          </cell>
          <cell r="H26">
            <v>0</v>
          </cell>
          <cell r="I26">
            <v>0</v>
          </cell>
          <cell r="J26">
            <v>0</v>
          </cell>
          <cell r="K26">
            <v>0</v>
          </cell>
          <cell r="L26">
            <v>0</v>
          </cell>
          <cell r="M26">
            <v>0</v>
          </cell>
          <cell r="N26">
            <v>11051000</v>
          </cell>
          <cell r="P26">
            <v>0</v>
          </cell>
          <cell r="Q26">
            <v>1701762</v>
          </cell>
          <cell r="R26">
            <v>2593000</v>
          </cell>
          <cell r="S26">
            <v>3477900</v>
          </cell>
          <cell r="T26">
            <v>4254900</v>
          </cell>
          <cell r="U26">
            <v>0</v>
          </cell>
          <cell r="V26">
            <v>0</v>
          </cell>
          <cell r="W26">
            <v>0</v>
          </cell>
          <cell r="X26">
            <v>0</v>
          </cell>
          <cell r="Y26">
            <v>0</v>
          </cell>
          <cell r="Z26">
            <v>0</v>
          </cell>
          <cell r="AA26">
            <v>10793700</v>
          </cell>
        </row>
        <row r="27">
          <cell r="B27" t="str">
            <v>Norway Seafoods</v>
          </cell>
          <cell r="C27">
            <v>0</v>
          </cell>
          <cell r="D27">
            <v>903148</v>
          </cell>
          <cell r="E27">
            <v>1662045</v>
          </cell>
          <cell r="F27">
            <v>2128360</v>
          </cell>
          <cell r="G27">
            <v>2517787</v>
          </cell>
          <cell r="H27">
            <v>0</v>
          </cell>
          <cell r="I27">
            <v>0</v>
          </cell>
          <cell r="J27">
            <v>0</v>
          </cell>
          <cell r="K27">
            <v>0</v>
          </cell>
          <cell r="L27">
            <v>0</v>
          </cell>
          <cell r="M27">
            <v>0</v>
          </cell>
          <cell r="N27">
            <v>5985277</v>
          </cell>
          <cell r="P27">
            <v>401952</v>
          </cell>
          <cell r="Q27">
            <v>994705</v>
          </cell>
          <cell r="R27">
            <v>1675523</v>
          </cell>
          <cell r="S27">
            <v>2299532</v>
          </cell>
          <cell r="T27">
            <v>2758585</v>
          </cell>
          <cell r="U27">
            <v>3174739</v>
          </cell>
          <cell r="V27">
            <v>3532777</v>
          </cell>
          <cell r="W27">
            <v>3951199</v>
          </cell>
          <cell r="X27">
            <v>4520975</v>
          </cell>
          <cell r="Y27">
            <v>5191604</v>
          </cell>
          <cell r="Z27">
            <v>5834897</v>
          </cell>
          <cell r="AA27">
            <v>5985277</v>
          </cell>
        </row>
        <row r="28">
          <cell r="B28" t="str">
            <v>American Champion</v>
          </cell>
          <cell r="C28">
            <v>0</v>
          </cell>
          <cell r="D28">
            <v>0</v>
          </cell>
          <cell r="E28">
            <v>0</v>
          </cell>
          <cell r="F28">
            <v>0</v>
          </cell>
          <cell r="G28">
            <v>0</v>
          </cell>
          <cell r="H28">
            <v>0</v>
          </cell>
          <cell r="I28">
            <v>0</v>
          </cell>
          <cell r="J28">
            <v>0</v>
          </cell>
          <cell r="K28">
            <v>0</v>
          </cell>
          <cell r="L28">
            <v>0</v>
          </cell>
          <cell r="M28">
            <v>0</v>
          </cell>
          <cell r="N28">
            <v>0</v>
          </cell>
          <cell r="P28">
            <v>0</v>
          </cell>
          <cell r="Q28">
            <v>0</v>
          </cell>
          <cell r="R28">
            <v>0</v>
          </cell>
          <cell r="S28">
            <v>0</v>
          </cell>
          <cell r="T28">
            <v>0</v>
          </cell>
          <cell r="U28">
            <v>0</v>
          </cell>
          <cell r="V28">
            <v>0</v>
          </cell>
          <cell r="W28">
            <v>0</v>
          </cell>
          <cell r="X28">
            <v>0</v>
          </cell>
          <cell r="Y28">
            <v>0</v>
          </cell>
          <cell r="Z28">
            <v>0</v>
          </cell>
          <cell r="AA28">
            <v>0</v>
          </cell>
        </row>
        <row r="29">
          <cell r="B29" t="str">
            <v>American Challenger</v>
          </cell>
          <cell r="C29">
            <v>0</v>
          </cell>
          <cell r="D29">
            <v>215.886</v>
          </cell>
          <cell r="E29">
            <v>326</v>
          </cell>
          <cell r="F29">
            <v>443.73779999999999</v>
          </cell>
          <cell r="G29">
            <v>557.03419999999994</v>
          </cell>
          <cell r="H29">
            <v>0</v>
          </cell>
          <cell r="I29">
            <v>0</v>
          </cell>
          <cell r="J29">
            <v>0</v>
          </cell>
          <cell r="K29">
            <v>0</v>
          </cell>
          <cell r="L29">
            <v>0</v>
          </cell>
          <cell r="M29">
            <v>0</v>
          </cell>
          <cell r="N29">
            <v>1293.3009999999999</v>
          </cell>
          <cell r="P29">
            <v>110.48299999999999</v>
          </cell>
          <cell r="Q29">
            <v>214.46699999999998</v>
          </cell>
          <cell r="R29">
            <v>324.95</v>
          </cell>
          <cell r="S29">
            <v>428.93399999999997</v>
          </cell>
          <cell r="T29">
            <v>539.41699999999992</v>
          </cell>
          <cell r="U29">
            <v>649.9</v>
          </cell>
          <cell r="V29">
            <v>753.88400000000001</v>
          </cell>
          <cell r="W29">
            <v>864.36699999999996</v>
          </cell>
          <cell r="X29">
            <v>968.351</v>
          </cell>
          <cell r="Y29">
            <v>1078.8339999999998</v>
          </cell>
          <cell r="Z29">
            <v>1189.317</v>
          </cell>
          <cell r="AA29">
            <v>1293.3009999999999</v>
          </cell>
        </row>
        <row r="30">
          <cell r="B30" t="str">
            <v>Antartic Longlining SA</v>
          </cell>
          <cell r="C30">
            <v>0</v>
          </cell>
          <cell r="D30">
            <v>5482.1959999999999</v>
          </cell>
          <cell r="E30">
            <v>8327</v>
          </cell>
          <cell r="F30">
            <v>11268.2508</v>
          </cell>
          <cell r="G30">
            <v>14231.5445</v>
          </cell>
          <cell r="H30">
            <v>0</v>
          </cell>
          <cell r="I30">
            <v>0</v>
          </cell>
          <cell r="J30">
            <v>0</v>
          </cell>
          <cell r="K30">
            <v>0</v>
          </cell>
          <cell r="L30">
            <v>0</v>
          </cell>
          <cell r="M30">
            <v>0</v>
          </cell>
          <cell r="N30">
            <v>32676.971999999998</v>
          </cell>
          <cell r="P30">
            <v>2723.0809999999997</v>
          </cell>
          <cell r="Q30">
            <v>5446.1619999999994</v>
          </cell>
          <cell r="R30">
            <v>8169.2429999999995</v>
          </cell>
          <cell r="S30">
            <v>10892.323999999999</v>
          </cell>
          <cell r="T30">
            <v>13615.404999999999</v>
          </cell>
          <cell r="U30">
            <v>16338.485999999999</v>
          </cell>
          <cell r="V30">
            <v>19061.566999999999</v>
          </cell>
          <cell r="W30">
            <v>21784.647999999997</v>
          </cell>
          <cell r="X30">
            <v>24507.728999999999</v>
          </cell>
          <cell r="Y30">
            <v>27230.81</v>
          </cell>
          <cell r="Z30">
            <v>29953.891</v>
          </cell>
          <cell r="AA30">
            <v>32676.971999999998</v>
          </cell>
        </row>
        <row r="31">
          <cell r="B31" t="str">
            <v>International Maritime Management, Inc.</v>
          </cell>
          <cell r="C31">
            <v>0</v>
          </cell>
          <cell r="D31">
            <v>1864.47</v>
          </cell>
          <cell r="E31">
            <v>2968</v>
          </cell>
          <cell r="F31">
            <v>806.79600000000005</v>
          </cell>
          <cell r="G31">
            <v>3858.4807999999998</v>
          </cell>
          <cell r="H31">
            <v>0</v>
          </cell>
          <cell r="I31">
            <v>0</v>
          </cell>
          <cell r="J31">
            <v>0</v>
          </cell>
          <cell r="K31">
            <v>0</v>
          </cell>
          <cell r="L31">
            <v>0</v>
          </cell>
          <cell r="M31">
            <v>0</v>
          </cell>
          <cell r="N31">
            <v>0</v>
          </cell>
          <cell r="P31">
            <v>0</v>
          </cell>
          <cell r="Q31">
            <v>0</v>
          </cell>
          <cell r="R31">
            <v>0</v>
          </cell>
          <cell r="S31">
            <v>0</v>
          </cell>
          <cell r="T31">
            <v>0</v>
          </cell>
          <cell r="U31">
            <v>0</v>
          </cell>
          <cell r="V31">
            <v>0</v>
          </cell>
          <cell r="W31">
            <v>0</v>
          </cell>
          <cell r="X31">
            <v>0</v>
          </cell>
          <cell r="Y31">
            <v>0</v>
          </cell>
          <cell r="Z31">
            <v>0</v>
          </cell>
          <cell r="AA31">
            <v>0</v>
          </cell>
        </row>
        <row r="32">
          <cell r="B32" t="str">
            <v>Bering Sea Development Company</v>
          </cell>
          <cell r="C32">
            <v>0</v>
          </cell>
          <cell r="D32">
            <v>3676.6039999999998</v>
          </cell>
          <cell r="E32">
            <v>5682</v>
          </cell>
          <cell r="F32">
            <v>7751.9648999999999</v>
          </cell>
          <cell r="G32">
            <v>9836.4087999999992</v>
          </cell>
          <cell r="H32">
            <v>0</v>
          </cell>
          <cell r="I32">
            <v>0</v>
          </cell>
          <cell r="J32">
            <v>0</v>
          </cell>
          <cell r="K32">
            <v>0</v>
          </cell>
          <cell r="L32">
            <v>0</v>
          </cell>
          <cell r="M32">
            <v>0</v>
          </cell>
          <cell r="N32">
            <v>23038.954999999998</v>
          </cell>
          <cell r="P32">
            <v>1917.2049999999999</v>
          </cell>
          <cell r="Q32">
            <v>3840.9089999999997</v>
          </cell>
          <cell r="R32">
            <v>5758.1139999999996</v>
          </cell>
          <cell r="S32">
            <v>7681.8179999999993</v>
          </cell>
          <cell r="T32">
            <v>9599.0229999999992</v>
          </cell>
          <cell r="U32">
            <v>11516.227999999999</v>
          </cell>
          <cell r="V32">
            <v>13439.931999999999</v>
          </cell>
          <cell r="W32">
            <v>15357.136999999999</v>
          </cell>
          <cell r="X32">
            <v>17280.841</v>
          </cell>
          <cell r="Y32">
            <v>19198.045999999998</v>
          </cell>
          <cell r="Z32">
            <v>21121.75</v>
          </cell>
          <cell r="AA32">
            <v>23038.954999999998</v>
          </cell>
        </row>
        <row r="33">
          <cell r="B33" t="str">
            <v>ASC Alaska, Inc.</v>
          </cell>
          <cell r="C33">
            <v>0</v>
          </cell>
          <cell r="D33">
            <v>12168.12</v>
          </cell>
          <cell r="E33">
            <v>18486</v>
          </cell>
          <cell r="F33">
            <v>25017.399300000001</v>
          </cell>
          <cell r="G33">
            <v>31594.7081</v>
          </cell>
          <cell r="H33">
            <v>0</v>
          </cell>
          <cell r="I33">
            <v>0</v>
          </cell>
          <cell r="J33">
            <v>0</v>
          </cell>
          <cell r="K33">
            <v>0</v>
          </cell>
          <cell r="L33">
            <v>0</v>
          </cell>
          <cell r="M33">
            <v>0</v>
          </cell>
          <cell r="N33">
            <v>71047.067999999999</v>
          </cell>
          <cell r="P33">
            <v>5920.5889999999999</v>
          </cell>
          <cell r="Q33">
            <v>11841.178</v>
          </cell>
          <cell r="R33">
            <v>17761.767</v>
          </cell>
          <cell r="S33">
            <v>23682.356</v>
          </cell>
          <cell r="T33">
            <v>29602.945</v>
          </cell>
          <cell r="U33">
            <v>35523.534</v>
          </cell>
          <cell r="V33">
            <v>41444.123</v>
          </cell>
          <cell r="W33">
            <v>47364.712</v>
          </cell>
          <cell r="X33">
            <v>53285.300999999999</v>
          </cell>
          <cell r="Y33">
            <v>59205.89</v>
          </cell>
          <cell r="Z33">
            <v>65126.478999999999</v>
          </cell>
          <cell r="AA33">
            <v>71047.067999999999</v>
          </cell>
        </row>
        <row r="34">
          <cell r="B34" t="str">
            <v>Royal Seafoods</v>
          </cell>
          <cell r="C34">
            <v>0</v>
          </cell>
          <cell r="D34">
            <v>9711.513954</v>
          </cell>
          <cell r="E34">
            <v>25134</v>
          </cell>
          <cell r="F34">
            <v>32184.437099999999</v>
          </cell>
          <cell r="G34">
            <v>48903.526899999997</v>
          </cell>
          <cell r="H34">
            <v>0</v>
          </cell>
          <cell r="I34">
            <v>0</v>
          </cell>
          <cell r="J34">
            <v>0</v>
          </cell>
          <cell r="K34">
            <v>0</v>
          </cell>
          <cell r="L34">
            <v>0</v>
          </cell>
          <cell r="M34">
            <v>0</v>
          </cell>
          <cell r="N34">
            <v>97485</v>
          </cell>
          <cell r="P34">
            <v>0</v>
          </cell>
          <cell r="Q34">
            <v>0</v>
          </cell>
          <cell r="R34">
            <v>0</v>
          </cell>
          <cell r="S34">
            <v>0</v>
          </cell>
          <cell r="T34">
            <v>0</v>
          </cell>
          <cell r="U34">
            <v>0</v>
          </cell>
          <cell r="V34">
            <v>0</v>
          </cell>
          <cell r="W34">
            <v>0</v>
          </cell>
          <cell r="X34">
            <v>0</v>
          </cell>
          <cell r="Y34">
            <v>0</v>
          </cell>
          <cell r="Z34">
            <v>0</v>
          </cell>
          <cell r="AA34">
            <v>0</v>
          </cell>
        </row>
        <row r="35">
          <cell r="B35" t="str">
            <v>Pesqueras SA</v>
          </cell>
          <cell r="C35">
            <v>0</v>
          </cell>
          <cell r="D35">
            <v>3375.672</v>
          </cell>
          <cell r="E35">
            <v>5127</v>
          </cell>
          <cell r="F35">
            <v>6938.4456</v>
          </cell>
          <cell r="G35">
            <v>8763.0990000000002</v>
          </cell>
          <cell r="H35">
            <v>0</v>
          </cell>
          <cell r="I35">
            <v>0</v>
          </cell>
          <cell r="J35">
            <v>0</v>
          </cell>
          <cell r="K35">
            <v>0</v>
          </cell>
          <cell r="L35">
            <v>0</v>
          </cell>
          <cell r="M35">
            <v>0</v>
          </cell>
          <cell r="N35">
            <v>21485.694</v>
          </cell>
          <cell r="P35">
            <v>1793.7239999999999</v>
          </cell>
          <cell r="Q35">
            <v>3580.9489999999996</v>
          </cell>
          <cell r="R35">
            <v>5374.6729999999998</v>
          </cell>
          <cell r="S35">
            <v>7161.8979999999992</v>
          </cell>
          <cell r="T35">
            <v>8955.6219999999994</v>
          </cell>
          <cell r="U35">
            <v>10742.847</v>
          </cell>
          <cell r="V35">
            <v>12536.571</v>
          </cell>
          <cell r="W35">
            <v>14323.795999999998</v>
          </cell>
          <cell r="X35">
            <v>16117.52</v>
          </cell>
          <cell r="Y35">
            <v>17904.744999999999</v>
          </cell>
          <cell r="Z35">
            <v>19698.468999999997</v>
          </cell>
          <cell r="AA35">
            <v>21485.694</v>
          </cell>
        </row>
        <row r="36">
          <cell r="B36" t="str">
            <v>Elimineringer Fiskeri</v>
          </cell>
          <cell r="C36">
            <v>0</v>
          </cell>
          <cell r="D36">
            <v>0</v>
          </cell>
          <cell r="E36">
            <v>-49723</v>
          </cell>
          <cell r="F36">
            <v>-66297.333333333328</v>
          </cell>
          <cell r="G36">
            <v>-82871.666666666657</v>
          </cell>
          <cell r="H36">
            <v>0</v>
          </cell>
          <cell r="I36">
            <v>0</v>
          </cell>
          <cell r="J36">
            <v>0</v>
          </cell>
          <cell r="K36">
            <v>0</v>
          </cell>
          <cell r="L36">
            <v>0</v>
          </cell>
          <cell r="M36">
            <v>0</v>
          </cell>
          <cell r="N36">
            <v>-148200</v>
          </cell>
          <cell r="P36">
            <v>0</v>
          </cell>
          <cell r="Q36">
            <v>0</v>
          </cell>
          <cell r="R36">
            <v>0</v>
          </cell>
          <cell r="S36">
            <v>0</v>
          </cell>
          <cell r="T36">
            <v>0</v>
          </cell>
          <cell r="U36">
            <v>0</v>
          </cell>
          <cell r="V36">
            <v>0</v>
          </cell>
          <cell r="W36">
            <v>0</v>
          </cell>
          <cell r="X36">
            <v>0</v>
          </cell>
          <cell r="Y36">
            <v>0</v>
          </cell>
          <cell r="Z36">
            <v>0</v>
          </cell>
          <cell r="AA36">
            <v>-148200</v>
          </cell>
        </row>
        <row r="37">
          <cell r="B37" t="str">
            <v>NH Vessel Corporation</v>
          </cell>
          <cell r="C37">
            <v>0</v>
          </cell>
          <cell r="D37">
            <v>3179.4119999999998</v>
          </cell>
          <cell r="E37">
            <v>4832</v>
          </cell>
          <cell r="F37">
            <v>6541.7709000000004</v>
          </cell>
          <cell r="G37">
            <v>8260.409599999999</v>
          </cell>
          <cell r="H37">
            <v>0</v>
          </cell>
          <cell r="I37">
            <v>0</v>
          </cell>
          <cell r="J37">
            <v>0</v>
          </cell>
          <cell r="K37">
            <v>0</v>
          </cell>
          <cell r="L37">
            <v>0</v>
          </cell>
          <cell r="M37">
            <v>0</v>
          </cell>
          <cell r="N37">
            <v>18964.081999999999</v>
          </cell>
          <cell r="P37">
            <v>1579.2569999999998</v>
          </cell>
          <cell r="Q37">
            <v>3158.5139999999997</v>
          </cell>
          <cell r="R37">
            <v>4737.7709999999997</v>
          </cell>
          <cell r="S37">
            <v>6323.527</v>
          </cell>
          <cell r="T37">
            <v>7902.7839999999997</v>
          </cell>
          <cell r="U37">
            <v>9482.0409999999993</v>
          </cell>
          <cell r="V37">
            <v>11061.297999999999</v>
          </cell>
          <cell r="W37">
            <v>12640.554999999998</v>
          </cell>
          <cell r="X37">
            <v>14219.812</v>
          </cell>
          <cell r="Y37">
            <v>15799.069</v>
          </cell>
          <cell r="Z37">
            <v>17384.825000000001</v>
          </cell>
          <cell r="AA37">
            <v>18964.081999999999</v>
          </cell>
        </row>
        <row r="38">
          <cell r="B38" t="str">
            <v>NE Vessel Corporation</v>
          </cell>
          <cell r="C38">
            <v>0</v>
          </cell>
          <cell r="D38">
            <v>3061.6559999999999</v>
          </cell>
          <cell r="E38">
            <v>4654</v>
          </cell>
          <cell r="F38">
            <v>6299.7321000000002</v>
          </cell>
          <cell r="G38">
            <v>7954.7200999999995</v>
          </cell>
          <cell r="H38">
            <v>0</v>
          </cell>
          <cell r="I38">
            <v>0</v>
          </cell>
          <cell r="J38">
            <v>0</v>
          </cell>
          <cell r="K38">
            <v>0</v>
          </cell>
          <cell r="L38">
            <v>0</v>
          </cell>
          <cell r="M38">
            <v>0</v>
          </cell>
          <cell r="N38">
            <v>18262.189999999999</v>
          </cell>
          <cell r="P38">
            <v>539.41699999999992</v>
          </cell>
          <cell r="Q38">
            <v>1241.309</v>
          </cell>
          <cell r="R38">
            <v>2105.6759999999999</v>
          </cell>
          <cell r="S38">
            <v>2970.0429999999997</v>
          </cell>
          <cell r="T38">
            <v>3866.9049999999997</v>
          </cell>
          <cell r="U38">
            <v>4763.7669999999998</v>
          </cell>
          <cell r="V38">
            <v>5660.6289999999999</v>
          </cell>
          <cell r="W38">
            <v>6563.99</v>
          </cell>
          <cell r="X38">
            <v>7454.3530000000001</v>
          </cell>
          <cell r="Y38">
            <v>8351.2150000000001</v>
          </cell>
          <cell r="Z38">
            <v>9248.0769999999993</v>
          </cell>
          <cell r="AA38">
            <v>10008.459999999999</v>
          </cell>
        </row>
        <row r="39">
          <cell r="B39" t="str">
            <v>Scancem</v>
          </cell>
          <cell r="C39">
            <v>0</v>
          </cell>
          <cell r="D39">
            <v>0</v>
          </cell>
          <cell r="E39">
            <v>0</v>
          </cell>
          <cell r="F39">
            <v>0</v>
          </cell>
          <cell r="G39">
            <v>0</v>
          </cell>
          <cell r="H39">
            <v>0</v>
          </cell>
          <cell r="I39">
            <v>0</v>
          </cell>
          <cell r="J39">
            <v>0</v>
          </cell>
          <cell r="K39">
            <v>0</v>
          </cell>
          <cell r="L39">
            <v>0</v>
          </cell>
          <cell r="M39">
            <v>0</v>
          </cell>
          <cell r="N39">
            <v>0</v>
          </cell>
          <cell r="P39">
            <v>0</v>
          </cell>
          <cell r="Q39">
            <v>0</v>
          </cell>
          <cell r="R39">
            <v>0</v>
          </cell>
          <cell r="S39">
            <v>0</v>
          </cell>
          <cell r="T39">
            <v>0</v>
          </cell>
          <cell r="U39">
            <v>0</v>
          </cell>
          <cell r="V39">
            <v>0</v>
          </cell>
          <cell r="W39">
            <v>0</v>
          </cell>
          <cell r="X39">
            <v>0</v>
          </cell>
          <cell r="Y39">
            <v>0</v>
          </cell>
          <cell r="Z39">
            <v>0</v>
          </cell>
          <cell r="AA39">
            <v>0</v>
          </cell>
        </row>
        <row r="40">
          <cell r="B40" t="str">
            <v>Constructor Group</v>
          </cell>
          <cell r="C40">
            <v>129800</v>
          </cell>
          <cell r="D40">
            <v>252700</v>
          </cell>
          <cell r="E40">
            <v>411892</v>
          </cell>
          <cell r="F40">
            <v>569400</v>
          </cell>
          <cell r="G40">
            <v>720100</v>
          </cell>
          <cell r="H40">
            <v>0</v>
          </cell>
          <cell r="I40">
            <v>0</v>
          </cell>
          <cell r="J40">
            <v>0</v>
          </cell>
          <cell r="K40">
            <v>0</v>
          </cell>
          <cell r="L40">
            <v>0</v>
          </cell>
          <cell r="M40">
            <v>0</v>
          </cell>
          <cell r="N40">
            <v>2056372</v>
          </cell>
          <cell r="P40">
            <v>134200</v>
          </cell>
          <cell r="Q40">
            <v>287570</v>
          </cell>
          <cell r="R40">
            <v>450206</v>
          </cell>
          <cell r="S40">
            <v>602519</v>
          </cell>
          <cell r="T40">
            <v>771020</v>
          </cell>
          <cell r="U40">
            <v>984436.00399999996</v>
          </cell>
          <cell r="V40">
            <v>1098478</v>
          </cell>
          <cell r="W40">
            <v>1241794</v>
          </cell>
          <cell r="X40">
            <v>1442525</v>
          </cell>
          <cell r="Y40">
            <v>1633792</v>
          </cell>
          <cell r="Z40">
            <v>1833030</v>
          </cell>
          <cell r="AA40">
            <v>2095594.8</v>
          </cell>
        </row>
        <row r="41">
          <cell r="B41" t="str">
            <v>Atlas-Stord</v>
          </cell>
          <cell r="C41">
            <v>0</v>
          </cell>
          <cell r="D41">
            <v>81335.304029999999</v>
          </cell>
          <cell r="E41">
            <v>118595</v>
          </cell>
          <cell r="F41">
            <v>158790.65878</v>
          </cell>
          <cell r="G41">
            <v>205865.68838899996</v>
          </cell>
          <cell r="H41">
            <v>0</v>
          </cell>
          <cell r="I41">
            <v>0</v>
          </cell>
          <cell r="J41">
            <v>0</v>
          </cell>
          <cell r="K41">
            <v>0</v>
          </cell>
          <cell r="L41">
            <v>0</v>
          </cell>
          <cell r="M41">
            <v>0</v>
          </cell>
          <cell r="N41">
            <v>639105.21</v>
          </cell>
          <cell r="P41">
            <v>42625.896666666667</v>
          </cell>
          <cell r="Q41">
            <v>93844.983333333323</v>
          </cell>
          <cell r="R41">
            <v>141958.38</v>
          </cell>
          <cell r="S41">
            <v>194172.80333333337</v>
          </cell>
          <cell r="T41">
            <v>248787.29666666669</v>
          </cell>
          <cell r="U41">
            <v>300691.02</v>
          </cell>
          <cell r="V41">
            <v>355692.35</v>
          </cell>
          <cell r="W41">
            <v>418789.47</v>
          </cell>
          <cell r="X41">
            <v>483353.1</v>
          </cell>
          <cell r="Y41">
            <v>540401.55666666664</v>
          </cell>
          <cell r="Z41">
            <v>591364.45333333337</v>
          </cell>
          <cell r="AA41">
            <v>645100</v>
          </cell>
        </row>
        <row r="42">
          <cell r="B42" t="str">
            <v>Langsten Gruppen</v>
          </cell>
          <cell r="C42">
            <v>0</v>
          </cell>
          <cell r="D42">
            <v>214930</v>
          </cell>
          <cell r="E42">
            <v>343691</v>
          </cell>
          <cell r="F42">
            <v>489900</v>
          </cell>
          <cell r="G42">
            <v>638379</v>
          </cell>
          <cell r="H42">
            <v>0</v>
          </cell>
          <cell r="I42">
            <v>0</v>
          </cell>
          <cell r="J42">
            <v>0</v>
          </cell>
          <cell r="K42">
            <v>0</v>
          </cell>
          <cell r="L42">
            <v>0</v>
          </cell>
          <cell r="M42">
            <v>0</v>
          </cell>
          <cell r="N42">
            <v>2122099</v>
          </cell>
          <cell r="P42">
            <v>179839</v>
          </cell>
          <cell r="Q42">
            <v>359675</v>
          </cell>
          <cell r="R42">
            <v>365000</v>
          </cell>
          <cell r="S42">
            <v>510864.00775835617</v>
          </cell>
          <cell r="T42">
            <v>640375.40190160775</v>
          </cell>
          <cell r="U42">
            <v>769887.50289218361</v>
          </cell>
          <cell r="V42">
            <v>895087.12835734803</v>
          </cell>
          <cell r="W42">
            <v>1020286.0469751882</v>
          </cell>
          <cell r="X42">
            <v>1145485.6724403526</v>
          </cell>
          <cell r="Y42">
            <v>1263657.1149602351</v>
          </cell>
          <cell r="Z42">
            <v>1381828.5574801175</v>
          </cell>
          <cell r="AA42">
            <v>1499999.9999999998</v>
          </cell>
        </row>
        <row r="43">
          <cell r="B43" t="str">
            <v>Brattvaag Industrier</v>
          </cell>
          <cell r="C43">
            <v>0</v>
          </cell>
          <cell r="D43">
            <v>97205</v>
          </cell>
          <cell r="E43">
            <v>135492</v>
          </cell>
          <cell r="F43">
            <v>205192</v>
          </cell>
          <cell r="G43">
            <v>266755</v>
          </cell>
          <cell r="H43">
            <v>0</v>
          </cell>
          <cell r="I43">
            <v>0</v>
          </cell>
          <cell r="J43">
            <v>0</v>
          </cell>
          <cell r="K43">
            <v>0</v>
          </cell>
          <cell r="L43">
            <v>0</v>
          </cell>
          <cell r="M43">
            <v>0</v>
          </cell>
          <cell r="N43">
            <v>873246</v>
          </cell>
          <cell r="P43">
            <v>48293</v>
          </cell>
          <cell r="Q43">
            <v>86617</v>
          </cell>
          <cell r="R43">
            <v>145151</v>
          </cell>
          <cell r="S43">
            <v>273519</v>
          </cell>
          <cell r="T43">
            <v>331662</v>
          </cell>
          <cell r="U43">
            <v>388016</v>
          </cell>
          <cell r="V43">
            <v>460367</v>
          </cell>
          <cell r="W43">
            <v>519811</v>
          </cell>
          <cell r="X43">
            <v>587889</v>
          </cell>
          <cell r="Y43">
            <v>675511</v>
          </cell>
          <cell r="Z43">
            <v>793454</v>
          </cell>
          <cell r="AA43">
            <v>873246</v>
          </cell>
        </row>
        <row r="44">
          <cell r="B44" t="str">
            <v>Global Waters Industries</v>
          </cell>
          <cell r="C44">
            <v>0</v>
          </cell>
          <cell r="D44">
            <v>98.131499999999988</v>
          </cell>
          <cell r="E44">
            <v>99.375</v>
          </cell>
          <cell r="F44">
            <v>123.82973939999999</v>
          </cell>
          <cell r="G44">
            <v>135.04003489999999</v>
          </cell>
          <cell r="H44">
            <v>0</v>
          </cell>
          <cell r="I44">
            <v>0</v>
          </cell>
          <cell r="J44">
            <v>0</v>
          </cell>
          <cell r="K44">
            <v>0</v>
          </cell>
          <cell r="L44">
            <v>0</v>
          </cell>
          <cell r="M44">
            <v>0</v>
          </cell>
          <cell r="N44">
            <v>23910.047902000002</v>
          </cell>
          <cell r="P44">
            <v>0</v>
          </cell>
          <cell r="Q44">
            <v>0</v>
          </cell>
          <cell r="R44">
            <v>166.38502400000002</v>
          </cell>
          <cell r="S44">
            <v>332.77004800000003</v>
          </cell>
          <cell r="T44">
            <v>1601.4558559999998</v>
          </cell>
          <cell r="U44">
            <v>2259.1966539999999</v>
          </cell>
          <cell r="V44">
            <v>2916.9374519999997</v>
          </cell>
          <cell r="W44">
            <v>6392.8245939999997</v>
          </cell>
          <cell r="X44">
            <v>10035.09676</v>
          </cell>
          <cell r="Y44">
            <v>14168.724700000001</v>
          </cell>
          <cell r="Z44">
            <v>18793.708414000001</v>
          </cell>
          <cell r="AA44">
            <v>39270.400000000001</v>
          </cell>
        </row>
        <row r="45">
          <cell r="B45" t="str">
            <v>Jøtul</v>
          </cell>
          <cell r="C45">
            <v>0</v>
          </cell>
          <cell r="D45">
            <v>0</v>
          </cell>
          <cell r="E45">
            <v>0</v>
          </cell>
          <cell r="F45">
            <v>0</v>
          </cell>
          <cell r="G45">
            <v>0</v>
          </cell>
          <cell r="H45">
            <v>0</v>
          </cell>
          <cell r="I45">
            <v>0</v>
          </cell>
          <cell r="J45">
            <v>0</v>
          </cell>
          <cell r="K45">
            <v>0</v>
          </cell>
          <cell r="L45">
            <v>0</v>
          </cell>
          <cell r="M45">
            <v>0</v>
          </cell>
          <cell r="N45">
            <v>0</v>
          </cell>
          <cell r="P45">
            <v>0</v>
          </cell>
          <cell r="Q45">
            <v>0</v>
          </cell>
          <cell r="R45">
            <v>0</v>
          </cell>
          <cell r="S45">
            <v>0</v>
          </cell>
          <cell r="T45">
            <v>0</v>
          </cell>
          <cell r="U45">
            <v>0</v>
          </cell>
          <cell r="V45">
            <v>0</v>
          </cell>
          <cell r="W45">
            <v>0</v>
          </cell>
          <cell r="X45">
            <v>0</v>
          </cell>
          <cell r="Y45">
            <v>0</v>
          </cell>
          <cell r="Z45">
            <v>0</v>
          </cell>
          <cell r="AA45">
            <v>0</v>
          </cell>
        </row>
        <row r="46">
          <cell r="B46" t="str">
            <v>Libris Emo</v>
          </cell>
          <cell r="C46">
            <v>0</v>
          </cell>
          <cell r="D46">
            <v>95865</v>
          </cell>
          <cell r="E46">
            <v>126436</v>
          </cell>
          <cell r="F46">
            <v>170548</v>
          </cell>
          <cell r="G46">
            <v>206585</v>
          </cell>
          <cell r="H46">
            <v>0</v>
          </cell>
          <cell r="I46">
            <v>0</v>
          </cell>
          <cell r="J46">
            <v>0</v>
          </cell>
          <cell r="K46">
            <v>0</v>
          </cell>
          <cell r="L46">
            <v>0</v>
          </cell>
          <cell r="M46">
            <v>0</v>
          </cell>
          <cell r="N46">
            <v>573831</v>
          </cell>
          <cell r="P46">
            <v>53105</v>
          </cell>
          <cell r="Q46">
            <v>98431</v>
          </cell>
          <cell r="R46">
            <v>138365</v>
          </cell>
          <cell r="S46">
            <v>180777</v>
          </cell>
          <cell r="T46">
            <v>221554</v>
          </cell>
          <cell r="U46">
            <v>267485</v>
          </cell>
          <cell r="V46">
            <v>305560</v>
          </cell>
          <cell r="W46">
            <v>369815</v>
          </cell>
          <cell r="X46">
            <v>418998</v>
          </cell>
          <cell r="Y46">
            <v>474863</v>
          </cell>
          <cell r="Z46">
            <v>532002</v>
          </cell>
          <cell r="AA46">
            <v>573831</v>
          </cell>
        </row>
        <row r="47">
          <cell r="B47" t="str">
            <v>Libris Detalj</v>
          </cell>
          <cell r="C47">
            <v>0</v>
          </cell>
          <cell r="D47">
            <v>0</v>
          </cell>
          <cell r="E47">
            <v>18769</v>
          </cell>
          <cell r="F47">
            <v>23990</v>
          </cell>
          <cell r="G47">
            <v>29084.400000000001</v>
          </cell>
          <cell r="H47">
            <v>0</v>
          </cell>
          <cell r="I47">
            <v>0</v>
          </cell>
          <cell r="J47">
            <v>0</v>
          </cell>
          <cell r="K47">
            <v>0</v>
          </cell>
          <cell r="L47">
            <v>0</v>
          </cell>
          <cell r="M47">
            <v>0</v>
          </cell>
          <cell r="N47">
            <v>0</v>
          </cell>
          <cell r="P47">
            <v>0</v>
          </cell>
          <cell r="Q47">
            <v>0</v>
          </cell>
          <cell r="R47">
            <v>22182</v>
          </cell>
          <cell r="S47">
            <v>28069</v>
          </cell>
          <cell r="T47">
            <v>34726</v>
          </cell>
          <cell r="U47">
            <v>0</v>
          </cell>
          <cell r="V47">
            <v>0</v>
          </cell>
          <cell r="W47">
            <v>0</v>
          </cell>
          <cell r="X47">
            <v>0</v>
          </cell>
          <cell r="Y47">
            <v>0</v>
          </cell>
          <cell r="Z47">
            <v>0</v>
          </cell>
          <cell r="AA47">
            <v>0</v>
          </cell>
        </row>
        <row r="48">
          <cell r="B48" t="str">
            <v>Tomra Konfeksjon</v>
          </cell>
          <cell r="C48">
            <v>0</v>
          </cell>
          <cell r="D48">
            <v>0</v>
          </cell>
          <cell r="E48">
            <v>4517</v>
          </cell>
          <cell r="F48">
            <v>5120</v>
          </cell>
          <cell r="G48">
            <v>4992</v>
          </cell>
          <cell r="H48">
            <v>0</v>
          </cell>
          <cell r="I48">
            <v>0</v>
          </cell>
          <cell r="J48">
            <v>0</v>
          </cell>
          <cell r="K48">
            <v>0</v>
          </cell>
          <cell r="L48">
            <v>0</v>
          </cell>
          <cell r="M48">
            <v>0</v>
          </cell>
          <cell r="N48">
            <v>8436.3109999999997</v>
          </cell>
          <cell r="P48">
            <v>0</v>
          </cell>
          <cell r="Q48">
            <v>0</v>
          </cell>
          <cell r="R48">
            <v>0</v>
          </cell>
          <cell r="S48">
            <v>0</v>
          </cell>
          <cell r="T48">
            <v>0</v>
          </cell>
          <cell r="U48">
            <v>0</v>
          </cell>
          <cell r="V48">
            <v>0</v>
          </cell>
          <cell r="W48">
            <v>0</v>
          </cell>
          <cell r="X48">
            <v>0</v>
          </cell>
          <cell r="Y48">
            <v>0</v>
          </cell>
          <cell r="Z48">
            <v>0</v>
          </cell>
          <cell r="AA48">
            <v>8436.3109999999997</v>
          </cell>
        </row>
        <row r="49">
          <cell r="B49" t="str">
            <v>Brooks Sports</v>
          </cell>
          <cell r="C49">
            <v>21340.384999999998</v>
          </cell>
          <cell r="D49">
            <v>63771.415999999997</v>
          </cell>
          <cell r="E49">
            <v>105983</v>
          </cell>
          <cell r="F49">
            <v>131252.26259999999</v>
          </cell>
          <cell r="G49">
            <v>147172.51149999999</v>
          </cell>
          <cell r="H49">
            <v>0</v>
          </cell>
          <cell r="I49">
            <v>0</v>
          </cell>
          <cell r="J49">
            <v>0</v>
          </cell>
          <cell r="K49">
            <v>0</v>
          </cell>
          <cell r="L49">
            <v>0</v>
          </cell>
          <cell r="M49">
            <v>0</v>
          </cell>
          <cell r="N49">
            <v>374342.40000000002</v>
          </cell>
          <cell r="P49">
            <v>21466.197</v>
          </cell>
          <cell r="Q49">
            <v>61103.597999999998</v>
          </cell>
          <cell r="R49">
            <v>102034.3</v>
          </cell>
          <cell r="S49">
            <v>128290.26</v>
          </cell>
          <cell r="T49">
            <v>153558.372</v>
          </cell>
          <cell r="U49">
            <v>178339.05899999998</v>
          </cell>
          <cell r="V49">
            <v>225534.79699999999</v>
          </cell>
          <cell r="W49">
            <v>260057.48499999999</v>
          </cell>
          <cell r="X49">
            <v>289419.967</v>
          </cell>
          <cell r="Y49">
            <v>323136.77899999998</v>
          </cell>
          <cell r="Z49">
            <v>355131.35599999997</v>
          </cell>
          <cell r="AA49">
            <v>374342.40000000002</v>
          </cell>
        </row>
        <row r="50">
          <cell r="B50" t="str">
            <v xml:space="preserve">Rena Box </v>
          </cell>
          <cell r="C50">
            <v>14993.154</v>
          </cell>
          <cell r="D50">
            <v>21654.02</v>
          </cell>
          <cell r="E50">
            <v>26717</v>
          </cell>
          <cell r="F50">
            <v>29084.995800000001</v>
          </cell>
          <cell r="G50">
            <v>32403.087</v>
          </cell>
          <cell r="H50">
            <v>0</v>
          </cell>
          <cell r="I50">
            <v>0</v>
          </cell>
          <cell r="J50">
            <v>0</v>
          </cell>
          <cell r="K50">
            <v>0</v>
          </cell>
          <cell r="L50">
            <v>0</v>
          </cell>
          <cell r="M50">
            <v>0</v>
          </cell>
          <cell r="N50">
            <v>107298.49</v>
          </cell>
          <cell r="P50">
            <v>11990.654999999999</v>
          </cell>
          <cell r="Q50">
            <v>15142.67</v>
          </cell>
          <cell r="R50">
            <v>24208.774999999998</v>
          </cell>
          <cell r="S50">
            <v>26190.97</v>
          </cell>
          <cell r="T50">
            <v>36231.924999999996</v>
          </cell>
          <cell r="U50">
            <v>43900.744999999995</v>
          </cell>
          <cell r="V50">
            <v>53486.77</v>
          </cell>
          <cell r="W50">
            <v>70189.2</v>
          </cell>
          <cell r="X50">
            <v>76330.75499999999</v>
          </cell>
          <cell r="Y50">
            <v>84649.474999999991</v>
          </cell>
          <cell r="Z50">
            <v>94592.944999999992</v>
          </cell>
          <cell r="AA50">
            <v>107298.49</v>
          </cell>
        </row>
        <row r="51">
          <cell r="B51" t="str">
            <v>Helly Hansen</v>
          </cell>
          <cell r="C51">
            <v>0</v>
          </cell>
          <cell r="D51">
            <v>0</v>
          </cell>
          <cell r="E51">
            <v>0</v>
          </cell>
          <cell r="F51">
            <v>0</v>
          </cell>
          <cell r="G51">
            <v>0</v>
          </cell>
          <cell r="H51">
            <v>0</v>
          </cell>
          <cell r="I51">
            <v>0</v>
          </cell>
          <cell r="J51">
            <v>0</v>
          </cell>
          <cell r="K51">
            <v>0</v>
          </cell>
          <cell r="L51">
            <v>0</v>
          </cell>
          <cell r="M51">
            <v>0</v>
          </cell>
          <cell r="N51">
            <v>0</v>
          </cell>
          <cell r="P51">
            <v>0</v>
          </cell>
          <cell r="Q51">
            <v>0</v>
          </cell>
          <cell r="R51">
            <v>0</v>
          </cell>
          <cell r="S51">
            <v>0</v>
          </cell>
          <cell r="T51">
            <v>0</v>
          </cell>
          <cell r="U51">
            <v>0</v>
          </cell>
          <cell r="V51">
            <v>0</v>
          </cell>
          <cell r="W51">
            <v>0</v>
          </cell>
          <cell r="X51">
            <v>0</v>
          </cell>
          <cell r="Y51">
            <v>0</v>
          </cell>
          <cell r="Z51">
            <v>0</v>
          </cell>
          <cell r="AA51">
            <v>0</v>
          </cell>
        </row>
        <row r="52">
          <cell r="B52" t="str">
            <v>AS Edb</v>
          </cell>
          <cell r="C52">
            <v>0</v>
          </cell>
          <cell r="D52">
            <v>0</v>
          </cell>
          <cell r="E52">
            <v>0</v>
          </cell>
          <cell r="F52">
            <v>0</v>
          </cell>
          <cell r="G52">
            <v>0</v>
          </cell>
          <cell r="H52">
            <v>0</v>
          </cell>
          <cell r="I52">
            <v>0</v>
          </cell>
          <cell r="J52">
            <v>0</v>
          </cell>
          <cell r="K52">
            <v>0</v>
          </cell>
          <cell r="L52">
            <v>0</v>
          </cell>
          <cell r="M52">
            <v>0</v>
          </cell>
          <cell r="N52">
            <v>0</v>
          </cell>
          <cell r="P52">
            <v>0</v>
          </cell>
          <cell r="Q52">
            <v>0</v>
          </cell>
          <cell r="R52">
            <v>0</v>
          </cell>
          <cell r="S52">
            <v>0</v>
          </cell>
          <cell r="T52">
            <v>0</v>
          </cell>
          <cell r="U52">
            <v>0</v>
          </cell>
          <cell r="V52">
            <v>0</v>
          </cell>
          <cell r="W52">
            <v>0</v>
          </cell>
          <cell r="X52">
            <v>0</v>
          </cell>
          <cell r="Y52">
            <v>0</v>
          </cell>
          <cell r="Z52">
            <v>0</v>
          </cell>
          <cell r="AA52">
            <v>0</v>
          </cell>
        </row>
        <row r="53">
          <cell r="B53" t="str">
            <v>Legend Properties</v>
          </cell>
          <cell r="C53">
            <v>0</v>
          </cell>
          <cell r="D53">
            <v>52578.053999999996</v>
          </cell>
          <cell r="E53">
            <v>93354</v>
          </cell>
          <cell r="F53">
            <v>130690.7745</v>
          </cell>
          <cell r="G53">
            <v>152606.9915</v>
          </cell>
          <cell r="H53">
            <v>0</v>
          </cell>
          <cell r="I53">
            <v>0</v>
          </cell>
          <cell r="J53">
            <v>0</v>
          </cell>
          <cell r="K53">
            <v>0</v>
          </cell>
          <cell r="L53">
            <v>0</v>
          </cell>
          <cell r="M53">
            <v>0</v>
          </cell>
          <cell r="N53">
            <v>515120.25</v>
          </cell>
          <cell r="P53">
            <v>21966.62</v>
          </cell>
          <cell r="Q53">
            <v>51108.135999999999</v>
          </cell>
          <cell r="R53">
            <v>122915.587</v>
          </cell>
          <cell r="S53">
            <v>153629.861</v>
          </cell>
          <cell r="T53">
            <v>194755.533</v>
          </cell>
          <cell r="U53">
            <v>216033.25899999999</v>
          </cell>
          <cell r="V53">
            <v>234165.46899999998</v>
          </cell>
          <cell r="W53">
            <v>245883.166</v>
          </cell>
          <cell r="X53">
            <v>271573.71299999999</v>
          </cell>
          <cell r="Y53">
            <v>307038.75599999999</v>
          </cell>
          <cell r="Z53">
            <v>365900.19899999996</v>
          </cell>
          <cell r="AA53">
            <v>505323.24599999998</v>
          </cell>
        </row>
        <row r="54">
          <cell r="B54" t="str">
            <v>Slemmestad Eiendom</v>
          </cell>
          <cell r="C54">
            <v>0</v>
          </cell>
          <cell r="D54">
            <v>15123</v>
          </cell>
          <cell r="E54">
            <v>17504</v>
          </cell>
          <cell r="F54">
            <v>41617</v>
          </cell>
          <cell r="G54">
            <v>43600</v>
          </cell>
          <cell r="H54">
            <v>0</v>
          </cell>
          <cell r="I54">
            <v>0</v>
          </cell>
          <cell r="J54">
            <v>0</v>
          </cell>
          <cell r="K54">
            <v>0</v>
          </cell>
          <cell r="L54">
            <v>0</v>
          </cell>
          <cell r="M54">
            <v>0</v>
          </cell>
          <cell r="N54">
            <v>27009</v>
          </cell>
          <cell r="P54">
            <v>2970</v>
          </cell>
          <cell r="Q54">
            <v>5039</v>
          </cell>
          <cell r="R54">
            <v>7108</v>
          </cell>
          <cell r="S54">
            <v>9175</v>
          </cell>
          <cell r="T54">
            <v>11245</v>
          </cell>
          <cell r="U54">
            <v>15843</v>
          </cell>
          <cell r="V54">
            <v>17912</v>
          </cell>
          <cell r="W54">
            <v>19979</v>
          </cell>
          <cell r="X54">
            <v>22048</v>
          </cell>
          <cell r="Y54">
            <v>24117</v>
          </cell>
          <cell r="Z54">
            <v>26891</v>
          </cell>
          <cell r="AA54">
            <v>27009</v>
          </cell>
        </row>
        <row r="55">
          <cell r="B55" t="str">
            <v>Avantor</v>
          </cell>
          <cell r="C55">
            <v>0</v>
          </cell>
          <cell r="D55">
            <v>0</v>
          </cell>
          <cell r="E55">
            <v>0</v>
          </cell>
          <cell r="F55">
            <v>0</v>
          </cell>
          <cell r="G55">
            <v>0</v>
          </cell>
          <cell r="H55">
            <v>0</v>
          </cell>
          <cell r="I55">
            <v>0</v>
          </cell>
          <cell r="J55">
            <v>0</v>
          </cell>
          <cell r="K55">
            <v>0</v>
          </cell>
          <cell r="L55">
            <v>0</v>
          </cell>
          <cell r="M55">
            <v>0</v>
          </cell>
          <cell r="N55">
            <v>0</v>
          </cell>
          <cell r="P55">
            <v>0</v>
          </cell>
          <cell r="Q55">
            <v>0</v>
          </cell>
          <cell r="R55">
            <v>0</v>
          </cell>
          <cell r="S55">
            <v>0</v>
          </cell>
          <cell r="T55">
            <v>0</v>
          </cell>
          <cell r="U55">
            <v>0</v>
          </cell>
          <cell r="V55">
            <v>0</v>
          </cell>
          <cell r="W55">
            <v>0</v>
          </cell>
          <cell r="X55">
            <v>0</v>
          </cell>
          <cell r="Y55">
            <v>0</v>
          </cell>
          <cell r="Z55">
            <v>0</v>
          </cell>
          <cell r="AA55">
            <v>0</v>
          </cell>
        </row>
        <row r="56">
          <cell r="B56" t="str">
            <v>KW Properties</v>
          </cell>
          <cell r="C56">
            <v>0</v>
          </cell>
          <cell r="D56">
            <v>0</v>
          </cell>
          <cell r="E56">
            <v>0</v>
          </cell>
          <cell r="F56">
            <v>0</v>
          </cell>
          <cell r="G56">
            <v>0</v>
          </cell>
          <cell r="H56">
            <v>0</v>
          </cell>
          <cell r="I56">
            <v>0</v>
          </cell>
          <cell r="J56">
            <v>0</v>
          </cell>
          <cell r="K56">
            <v>0</v>
          </cell>
          <cell r="L56">
            <v>0</v>
          </cell>
          <cell r="M56">
            <v>0</v>
          </cell>
          <cell r="N56">
            <v>0</v>
          </cell>
          <cell r="P56">
            <v>0</v>
          </cell>
          <cell r="Q56">
            <v>0</v>
          </cell>
          <cell r="R56">
            <v>0</v>
          </cell>
          <cell r="S56">
            <v>0</v>
          </cell>
          <cell r="T56">
            <v>0</v>
          </cell>
          <cell r="U56">
            <v>0</v>
          </cell>
          <cell r="V56">
            <v>0</v>
          </cell>
          <cell r="W56">
            <v>0</v>
          </cell>
          <cell r="X56">
            <v>0</v>
          </cell>
          <cell r="Y56">
            <v>0</v>
          </cell>
          <cell r="Z56">
            <v>0</v>
          </cell>
          <cell r="AA56">
            <v>0</v>
          </cell>
        </row>
        <row r="57">
          <cell r="B57" t="str">
            <v>RGI Realty, Inc.</v>
          </cell>
          <cell r="C57">
            <v>0</v>
          </cell>
          <cell r="D57">
            <v>0</v>
          </cell>
          <cell r="E57">
            <v>0</v>
          </cell>
          <cell r="F57">
            <v>0</v>
          </cell>
          <cell r="G57">
            <v>0</v>
          </cell>
          <cell r="H57">
            <v>0</v>
          </cell>
          <cell r="I57">
            <v>0</v>
          </cell>
          <cell r="J57">
            <v>0</v>
          </cell>
          <cell r="K57">
            <v>0</v>
          </cell>
          <cell r="L57">
            <v>0</v>
          </cell>
          <cell r="M57">
            <v>0</v>
          </cell>
          <cell r="N57">
            <v>0</v>
          </cell>
          <cell r="P57">
            <v>0</v>
          </cell>
          <cell r="Q57">
            <v>0</v>
          </cell>
          <cell r="R57">
            <v>0</v>
          </cell>
          <cell r="S57">
            <v>0</v>
          </cell>
          <cell r="T57">
            <v>0</v>
          </cell>
          <cell r="U57">
            <v>0</v>
          </cell>
          <cell r="V57">
            <v>0</v>
          </cell>
          <cell r="W57">
            <v>0</v>
          </cell>
          <cell r="X57">
            <v>0</v>
          </cell>
          <cell r="Y57">
            <v>0</v>
          </cell>
          <cell r="Z57">
            <v>0</v>
          </cell>
          <cell r="AA57">
            <v>0</v>
          </cell>
        </row>
        <row r="58">
          <cell r="B58" t="str">
            <v>RGI Holdings, Inc.</v>
          </cell>
          <cell r="C58">
            <v>0</v>
          </cell>
          <cell r="D58">
            <v>0</v>
          </cell>
          <cell r="E58">
            <v>0</v>
          </cell>
          <cell r="F58">
            <v>0</v>
          </cell>
          <cell r="G58">
            <v>0</v>
          </cell>
          <cell r="H58">
            <v>0</v>
          </cell>
          <cell r="I58">
            <v>0</v>
          </cell>
          <cell r="J58">
            <v>0</v>
          </cell>
          <cell r="K58">
            <v>0</v>
          </cell>
          <cell r="L58">
            <v>0</v>
          </cell>
          <cell r="M58">
            <v>0</v>
          </cell>
          <cell r="N58">
            <v>0</v>
          </cell>
          <cell r="P58">
            <v>0</v>
          </cell>
          <cell r="Q58">
            <v>0</v>
          </cell>
          <cell r="R58">
            <v>0</v>
          </cell>
          <cell r="S58">
            <v>0</v>
          </cell>
          <cell r="T58">
            <v>0</v>
          </cell>
          <cell r="U58">
            <v>0</v>
          </cell>
          <cell r="V58">
            <v>0</v>
          </cell>
          <cell r="W58">
            <v>0</v>
          </cell>
          <cell r="X58">
            <v>0</v>
          </cell>
          <cell r="Y58">
            <v>0</v>
          </cell>
          <cell r="Z58">
            <v>0</v>
          </cell>
          <cell r="AA58">
            <v>0</v>
          </cell>
        </row>
        <row r="59">
          <cell r="B59" t="str">
            <v>Resource Group, Inc.</v>
          </cell>
          <cell r="C59">
            <v>0</v>
          </cell>
          <cell r="D59">
            <v>2793.4339999999997</v>
          </cell>
          <cell r="E59">
            <v>175</v>
          </cell>
          <cell r="F59">
            <v>2951.5286999999998</v>
          </cell>
          <cell r="G59">
            <v>2975.3777999999998</v>
          </cell>
          <cell r="H59">
            <v>0</v>
          </cell>
          <cell r="I59">
            <v>0</v>
          </cell>
          <cell r="J59">
            <v>0</v>
          </cell>
          <cell r="K59">
            <v>0</v>
          </cell>
          <cell r="L59">
            <v>0</v>
          </cell>
          <cell r="M59">
            <v>0</v>
          </cell>
          <cell r="N59">
            <v>344.447</v>
          </cell>
          <cell r="P59">
            <v>25.995999999999999</v>
          </cell>
          <cell r="Q59">
            <v>58.491</v>
          </cell>
          <cell r="R59">
            <v>84.486999999999995</v>
          </cell>
          <cell r="S59">
            <v>116.982</v>
          </cell>
          <cell r="T59">
            <v>142.97799999999998</v>
          </cell>
          <cell r="U59">
            <v>168.97399999999999</v>
          </cell>
          <cell r="V59">
            <v>201.46899999999999</v>
          </cell>
          <cell r="W59">
            <v>227.465</v>
          </cell>
          <cell r="X59">
            <v>259.95999999999998</v>
          </cell>
          <cell r="Y59">
            <v>285.95599999999996</v>
          </cell>
          <cell r="Z59">
            <v>311.952</v>
          </cell>
          <cell r="AA59">
            <v>344.447</v>
          </cell>
        </row>
        <row r="60">
          <cell r="B60" t="str">
            <v>Elimineringer Konsern</v>
          </cell>
          <cell r="C60">
            <v>0</v>
          </cell>
          <cell r="D60">
            <v>0</v>
          </cell>
          <cell r="E60">
            <v>-508885</v>
          </cell>
          <cell r="F60">
            <v>-818286</v>
          </cell>
          <cell r="G60">
            <v>-818286</v>
          </cell>
          <cell r="H60">
            <v>0</v>
          </cell>
          <cell r="I60">
            <v>0</v>
          </cell>
          <cell r="J60">
            <v>0</v>
          </cell>
          <cell r="K60">
            <v>0</v>
          </cell>
          <cell r="L60">
            <v>0</v>
          </cell>
          <cell r="M60">
            <v>0</v>
          </cell>
          <cell r="N60">
            <v>-805885</v>
          </cell>
          <cell r="P60">
            <v>0</v>
          </cell>
          <cell r="Q60">
            <v>0</v>
          </cell>
          <cell r="R60">
            <v>0</v>
          </cell>
          <cell r="S60">
            <v>0</v>
          </cell>
          <cell r="T60">
            <v>0</v>
          </cell>
          <cell r="U60">
            <v>0</v>
          </cell>
          <cell r="V60">
            <v>0</v>
          </cell>
          <cell r="W60">
            <v>0</v>
          </cell>
          <cell r="X60">
            <v>0</v>
          </cell>
          <cell r="Y60">
            <v>0</v>
          </cell>
          <cell r="Z60">
            <v>0</v>
          </cell>
          <cell r="AA60">
            <v>-9000</v>
          </cell>
        </row>
        <row r="61">
          <cell r="B61" t="str">
            <v>Aker RGI konsern</v>
          </cell>
          <cell r="C61">
            <v>166133.53900000002</v>
          </cell>
          <cell r="D61">
            <v>3530015.8823487605</v>
          </cell>
          <cell r="E61">
            <v>6061899.375</v>
          </cell>
          <cell r="F61">
            <v>8150924.7358860634</v>
          </cell>
          <cell r="G61">
            <v>9975246.3579572327</v>
          </cell>
          <cell r="H61">
            <v>0</v>
          </cell>
          <cell r="I61">
            <v>0</v>
          </cell>
          <cell r="J61">
            <v>0</v>
          </cell>
          <cell r="K61">
            <v>0</v>
          </cell>
          <cell r="L61">
            <v>0</v>
          </cell>
          <cell r="M61">
            <v>0</v>
          </cell>
          <cell r="N61">
            <v>24484177.417901993</v>
          </cell>
          <cell r="O61">
            <v>0</v>
          </cell>
          <cell r="P61">
            <v>935266.12066666689</v>
          </cell>
          <cell r="Q61">
            <v>3789934.3663333333</v>
          </cell>
          <cell r="R61">
            <v>5843776.1080240002</v>
          </cell>
          <cell r="S61">
            <v>7961300.5541396886</v>
          </cell>
          <cell r="T61">
            <v>9758610.0634242762</v>
          </cell>
          <cell r="U61">
            <v>6460025.5635461835</v>
          </cell>
          <cell r="V61">
            <v>7315764.9248093469</v>
          </cell>
          <cell r="W61">
            <v>8279668.8625691887</v>
          </cell>
          <cell r="X61">
            <v>9446991.1712003537</v>
          </cell>
          <cell r="Y61">
            <v>10727375.971326899</v>
          </cell>
          <cell r="Z61">
            <v>12038419.97922745</v>
          </cell>
          <cell r="AA61">
            <v>23596705.625999991</v>
          </cell>
        </row>
        <row r="101">
          <cell r="B101" t="str">
            <v>Aker RGI ASA</v>
          </cell>
          <cell r="C101">
            <v>0</v>
          </cell>
          <cell r="D101">
            <v>-9000</v>
          </cell>
          <cell r="E101">
            <v>-17030</v>
          </cell>
          <cell r="F101">
            <v>32524</v>
          </cell>
          <cell r="G101">
            <v>8569</v>
          </cell>
          <cell r="H101">
            <v>0</v>
          </cell>
          <cell r="I101">
            <v>0</v>
          </cell>
          <cell r="J101">
            <v>0</v>
          </cell>
          <cell r="K101">
            <v>0</v>
          </cell>
          <cell r="L101">
            <v>0</v>
          </cell>
          <cell r="M101">
            <v>0</v>
          </cell>
          <cell r="N101">
            <v>718000</v>
          </cell>
          <cell r="P101">
            <v>0</v>
          </cell>
          <cell r="Q101">
            <v>-9000</v>
          </cell>
          <cell r="R101">
            <v>-13764</v>
          </cell>
          <cell r="S101">
            <v>-17878</v>
          </cell>
          <cell r="T101">
            <v>-22005</v>
          </cell>
          <cell r="U101">
            <v>0</v>
          </cell>
          <cell r="V101">
            <v>0</v>
          </cell>
          <cell r="W101">
            <v>0</v>
          </cell>
          <cell r="X101">
            <v>0</v>
          </cell>
          <cell r="Y101">
            <v>0</v>
          </cell>
          <cell r="Z101">
            <v>0</v>
          </cell>
          <cell r="AA101">
            <v>-32000</v>
          </cell>
        </row>
        <row r="102">
          <cell r="B102" t="str">
            <v>RGI Norway AS</v>
          </cell>
          <cell r="C102">
            <v>-1106</v>
          </cell>
          <cell r="D102">
            <v>-4617</v>
          </cell>
          <cell r="E102">
            <v>-5491</v>
          </cell>
          <cell r="F102">
            <v>-5537</v>
          </cell>
          <cell r="G102">
            <v>-6046</v>
          </cell>
          <cell r="H102">
            <v>0</v>
          </cell>
          <cell r="I102">
            <v>0</v>
          </cell>
          <cell r="J102">
            <v>0</v>
          </cell>
          <cell r="K102">
            <v>0</v>
          </cell>
          <cell r="L102">
            <v>0</v>
          </cell>
          <cell r="M102">
            <v>0</v>
          </cell>
          <cell r="N102">
            <v>-18000</v>
          </cell>
          <cell r="P102">
            <v>-1500</v>
          </cell>
          <cell r="Q102">
            <v>-3000</v>
          </cell>
          <cell r="R102">
            <v>-4500</v>
          </cell>
          <cell r="S102">
            <v>-6000</v>
          </cell>
          <cell r="T102">
            <v>-7500</v>
          </cell>
          <cell r="U102">
            <v>-9000</v>
          </cell>
          <cell r="V102">
            <v>-10500</v>
          </cell>
          <cell r="W102">
            <v>-12000</v>
          </cell>
          <cell r="X102">
            <v>-13500</v>
          </cell>
          <cell r="Y102">
            <v>-15000</v>
          </cell>
          <cell r="Z102">
            <v>-16500</v>
          </cell>
          <cell r="AA102">
            <v>-18000</v>
          </cell>
        </row>
        <row r="103">
          <cell r="B103" t="str">
            <v>RGI (Antilles) NV</v>
          </cell>
          <cell r="C103">
            <v>0</v>
          </cell>
          <cell r="D103">
            <v>0</v>
          </cell>
          <cell r="E103">
            <v>0</v>
          </cell>
          <cell r="F103">
            <v>0</v>
          </cell>
          <cell r="G103">
            <v>0</v>
          </cell>
          <cell r="H103">
            <v>0</v>
          </cell>
          <cell r="I103">
            <v>0</v>
          </cell>
          <cell r="J103">
            <v>0</v>
          </cell>
          <cell r="K103">
            <v>0</v>
          </cell>
          <cell r="L103">
            <v>0</v>
          </cell>
          <cell r="M103">
            <v>0</v>
          </cell>
          <cell r="N103">
            <v>0</v>
          </cell>
          <cell r="P103">
            <v>0</v>
          </cell>
          <cell r="Q103">
            <v>0</v>
          </cell>
          <cell r="R103">
            <v>0</v>
          </cell>
          <cell r="S103">
            <v>0</v>
          </cell>
          <cell r="T103">
            <v>0</v>
          </cell>
          <cell r="U103">
            <v>0</v>
          </cell>
          <cell r="V103">
            <v>0</v>
          </cell>
          <cell r="W103">
            <v>0</v>
          </cell>
          <cell r="X103">
            <v>0</v>
          </cell>
          <cell r="Y103">
            <v>0</v>
          </cell>
          <cell r="Z103">
            <v>0</v>
          </cell>
          <cell r="AA103">
            <v>0</v>
          </cell>
        </row>
        <row r="104">
          <cell r="B104" t="str">
            <v>RGI (Denmark) APS</v>
          </cell>
          <cell r="C104">
            <v>0</v>
          </cell>
          <cell r="D104">
            <v>0</v>
          </cell>
          <cell r="E104">
            <v>0</v>
          </cell>
          <cell r="F104">
            <v>0</v>
          </cell>
          <cell r="G104">
            <v>0</v>
          </cell>
          <cell r="H104">
            <v>0</v>
          </cell>
          <cell r="I104">
            <v>0</v>
          </cell>
          <cell r="J104">
            <v>0</v>
          </cell>
          <cell r="K104">
            <v>0</v>
          </cell>
          <cell r="L104">
            <v>0</v>
          </cell>
          <cell r="M104">
            <v>0</v>
          </cell>
          <cell r="N104">
            <v>0</v>
          </cell>
          <cell r="P104">
            <v>0</v>
          </cell>
          <cell r="Q104">
            <v>0</v>
          </cell>
          <cell r="R104">
            <v>0</v>
          </cell>
          <cell r="S104">
            <v>0</v>
          </cell>
          <cell r="T104">
            <v>0</v>
          </cell>
          <cell r="U104">
            <v>0</v>
          </cell>
          <cell r="V104">
            <v>0</v>
          </cell>
          <cell r="W104">
            <v>0</v>
          </cell>
          <cell r="X104">
            <v>0</v>
          </cell>
          <cell r="Y104">
            <v>0</v>
          </cell>
          <cell r="Z104">
            <v>0</v>
          </cell>
          <cell r="AA104">
            <v>0</v>
          </cell>
        </row>
        <row r="105">
          <cell r="B105" t="str">
            <v>Aker Invest</v>
          </cell>
          <cell r="C105">
            <v>0</v>
          </cell>
          <cell r="D105">
            <v>-1000</v>
          </cell>
          <cell r="E105">
            <v>-1200</v>
          </cell>
          <cell r="F105">
            <v>-11600</v>
          </cell>
          <cell r="G105">
            <v>-12001</v>
          </cell>
          <cell r="H105">
            <v>0</v>
          </cell>
          <cell r="I105">
            <v>0</v>
          </cell>
          <cell r="J105">
            <v>0</v>
          </cell>
          <cell r="K105">
            <v>0</v>
          </cell>
          <cell r="L105">
            <v>0</v>
          </cell>
          <cell r="M105">
            <v>0</v>
          </cell>
          <cell r="N105">
            <v>-4834</v>
          </cell>
          <cell r="P105">
            <v>0</v>
          </cell>
          <cell r="Q105">
            <v>-800</v>
          </cell>
          <cell r="R105">
            <v>-1200</v>
          </cell>
          <cell r="S105">
            <v>-1600</v>
          </cell>
          <cell r="T105">
            <v>-2000</v>
          </cell>
          <cell r="U105">
            <v>-2400</v>
          </cell>
          <cell r="V105">
            <v>-2800</v>
          </cell>
          <cell r="W105">
            <v>-3200</v>
          </cell>
          <cell r="X105">
            <v>-3600</v>
          </cell>
          <cell r="Y105">
            <v>-4000</v>
          </cell>
          <cell r="Z105">
            <v>-4400</v>
          </cell>
          <cell r="AA105">
            <v>-4834</v>
          </cell>
        </row>
        <row r="106">
          <cell r="B106" t="str">
            <v>RGI Industries, Inc.</v>
          </cell>
          <cell r="C106">
            <v>0</v>
          </cell>
          <cell r="D106">
            <v>0</v>
          </cell>
          <cell r="E106">
            <v>-2</v>
          </cell>
          <cell r="F106">
            <v>0</v>
          </cell>
          <cell r="G106">
            <v>0</v>
          </cell>
          <cell r="H106">
            <v>0</v>
          </cell>
          <cell r="I106">
            <v>0</v>
          </cell>
          <cell r="J106">
            <v>0</v>
          </cell>
          <cell r="K106">
            <v>0</v>
          </cell>
          <cell r="L106">
            <v>0</v>
          </cell>
          <cell r="M106">
            <v>0</v>
          </cell>
          <cell r="N106">
            <v>0</v>
          </cell>
          <cell r="P106">
            <v>0</v>
          </cell>
          <cell r="Q106">
            <v>0</v>
          </cell>
          <cell r="R106">
            <v>0</v>
          </cell>
          <cell r="S106">
            <v>0</v>
          </cell>
          <cell r="T106">
            <v>0</v>
          </cell>
          <cell r="U106">
            <v>0</v>
          </cell>
          <cell r="V106">
            <v>0</v>
          </cell>
          <cell r="W106">
            <v>0</v>
          </cell>
          <cell r="X106">
            <v>0</v>
          </cell>
          <cell r="Y106">
            <v>0</v>
          </cell>
          <cell r="Z106">
            <v>0</v>
          </cell>
          <cell r="AA106">
            <v>0</v>
          </cell>
        </row>
        <row r="107">
          <cell r="B107" t="str">
            <v>RGI INC</v>
          </cell>
          <cell r="C107">
            <v>0</v>
          </cell>
          <cell r="D107">
            <v>-10441.031999999999</v>
          </cell>
          <cell r="E107">
            <v>-16854</v>
          </cell>
          <cell r="F107">
            <v>-20028.7107</v>
          </cell>
          <cell r="G107">
            <v>-25039.366600000001</v>
          </cell>
          <cell r="H107">
            <v>0</v>
          </cell>
          <cell r="I107">
            <v>0</v>
          </cell>
          <cell r="J107">
            <v>0</v>
          </cell>
          <cell r="K107">
            <v>0</v>
          </cell>
          <cell r="L107">
            <v>0</v>
          </cell>
          <cell r="M107">
            <v>0</v>
          </cell>
          <cell r="N107">
            <v>-47819.642</v>
          </cell>
          <cell r="P107">
            <v>-4159.3599999999997</v>
          </cell>
          <cell r="Q107">
            <v>-8325.2189999999991</v>
          </cell>
          <cell r="R107">
            <v>-12218.12</v>
          </cell>
          <cell r="S107">
            <v>-16091.523999999999</v>
          </cell>
          <cell r="T107">
            <v>-20289.878000000001</v>
          </cell>
          <cell r="U107">
            <v>-24137.286</v>
          </cell>
          <cell r="V107">
            <v>-27945.7</v>
          </cell>
          <cell r="W107">
            <v>-31786.608999999997</v>
          </cell>
          <cell r="X107">
            <v>-35601.521999999997</v>
          </cell>
          <cell r="Y107">
            <v>-39786.877999999997</v>
          </cell>
          <cell r="Z107">
            <v>-43601.790999999997</v>
          </cell>
          <cell r="AA107">
            <v>-47819.642</v>
          </cell>
        </row>
        <row r="108">
          <cell r="B108" t="str">
            <v>RGI Finance Corporation</v>
          </cell>
          <cell r="C108">
            <v>0</v>
          </cell>
          <cell r="D108">
            <v>0</v>
          </cell>
          <cell r="E108">
            <v>-29</v>
          </cell>
          <cell r="F108">
            <v>-26.8932</v>
          </cell>
          <cell r="G108">
            <v>-27.1724</v>
          </cell>
          <cell r="H108">
            <v>0</v>
          </cell>
          <cell r="I108">
            <v>0</v>
          </cell>
          <cell r="J108">
            <v>0</v>
          </cell>
          <cell r="K108">
            <v>0</v>
          </cell>
          <cell r="L108">
            <v>0</v>
          </cell>
          <cell r="M108">
            <v>0</v>
          </cell>
          <cell r="N108">
            <v>-77.988</v>
          </cell>
          <cell r="P108">
            <v>0</v>
          </cell>
          <cell r="Q108">
            <v>0</v>
          </cell>
          <cell r="R108">
            <v>0</v>
          </cell>
          <cell r="S108">
            <v>-25.995999999999999</v>
          </cell>
          <cell r="T108">
            <v>-25.995999999999999</v>
          </cell>
          <cell r="U108">
            <v>-25.995999999999999</v>
          </cell>
          <cell r="V108">
            <v>-25.995999999999999</v>
          </cell>
          <cell r="W108">
            <v>-25.995999999999999</v>
          </cell>
          <cell r="X108">
            <v>-77.988</v>
          </cell>
          <cell r="Y108">
            <v>-77.988</v>
          </cell>
          <cell r="Z108">
            <v>-77.988</v>
          </cell>
          <cell r="AA108">
            <v>-77.988</v>
          </cell>
        </row>
        <row r="109">
          <cell r="B109" t="str">
            <v>RGI Distribution, Inc.</v>
          </cell>
          <cell r="C109">
            <v>0</v>
          </cell>
          <cell r="D109">
            <v>0</v>
          </cell>
          <cell r="E109">
            <v>-1</v>
          </cell>
          <cell r="F109">
            <v>0</v>
          </cell>
          <cell r="G109">
            <v>0</v>
          </cell>
          <cell r="H109">
            <v>0</v>
          </cell>
          <cell r="I109">
            <v>0</v>
          </cell>
          <cell r="J109">
            <v>0</v>
          </cell>
          <cell r="K109">
            <v>0</v>
          </cell>
          <cell r="L109">
            <v>0</v>
          </cell>
          <cell r="M109">
            <v>0</v>
          </cell>
          <cell r="N109">
            <v>0</v>
          </cell>
          <cell r="P109">
            <v>0</v>
          </cell>
          <cell r="Q109">
            <v>0</v>
          </cell>
          <cell r="R109">
            <v>0</v>
          </cell>
          <cell r="S109">
            <v>0</v>
          </cell>
          <cell r="T109">
            <v>0</v>
          </cell>
          <cell r="U109">
            <v>0</v>
          </cell>
          <cell r="V109">
            <v>0</v>
          </cell>
          <cell r="W109">
            <v>0</v>
          </cell>
          <cell r="X109">
            <v>0</v>
          </cell>
          <cell r="Y109">
            <v>0</v>
          </cell>
          <cell r="Z109">
            <v>0</v>
          </cell>
          <cell r="AA109">
            <v>0</v>
          </cell>
        </row>
        <row r="110">
          <cell r="B110" t="str">
            <v>RGI (Europe) BV</v>
          </cell>
          <cell r="C110">
            <v>0</v>
          </cell>
          <cell r="D110">
            <v>-104.672</v>
          </cell>
          <cell r="E110">
            <v>-107</v>
          </cell>
          <cell r="F110">
            <v>-121.0194</v>
          </cell>
          <cell r="G110">
            <v>-122.2758</v>
          </cell>
          <cell r="H110">
            <v>0</v>
          </cell>
          <cell r="I110">
            <v>0</v>
          </cell>
          <cell r="J110">
            <v>0</v>
          </cell>
          <cell r="K110">
            <v>0</v>
          </cell>
          <cell r="L110">
            <v>0</v>
          </cell>
          <cell r="M110">
            <v>0</v>
          </cell>
          <cell r="N110">
            <v>-487.42500000000001</v>
          </cell>
          <cell r="P110">
            <v>0</v>
          </cell>
          <cell r="Q110">
            <v>0</v>
          </cell>
          <cell r="R110">
            <v>0</v>
          </cell>
          <cell r="S110">
            <v>0</v>
          </cell>
          <cell r="T110">
            <v>-64.989999999999995</v>
          </cell>
          <cell r="U110">
            <v>-129.97999999999999</v>
          </cell>
          <cell r="V110">
            <v>-194.97</v>
          </cell>
          <cell r="W110">
            <v>-324.95</v>
          </cell>
          <cell r="X110">
            <v>-454.93</v>
          </cell>
          <cell r="Y110">
            <v>-487.42500000000001</v>
          </cell>
          <cell r="Z110">
            <v>-487.42500000000001</v>
          </cell>
          <cell r="AA110">
            <v>-487.42500000000001</v>
          </cell>
        </row>
        <row r="111">
          <cell r="B111" t="str">
            <v>Grundingen</v>
          </cell>
          <cell r="C111">
            <v>0</v>
          </cell>
          <cell r="D111">
            <v>5000</v>
          </cell>
          <cell r="E111">
            <v>5807</v>
          </cell>
          <cell r="F111">
            <v>5785</v>
          </cell>
          <cell r="G111">
            <v>6343</v>
          </cell>
          <cell r="H111">
            <v>0</v>
          </cell>
          <cell r="I111">
            <v>0</v>
          </cell>
          <cell r="J111">
            <v>0</v>
          </cell>
          <cell r="K111">
            <v>0</v>
          </cell>
          <cell r="L111">
            <v>0</v>
          </cell>
          <cell r="M111">
            <v>0</v>
          </cell>
          <cell r="N111">
            <v>1365</v>
          </cell>
          <cell r="P111">
            <v>228</v>
          </cell>
          <cell r="Q111">
            <v>456</v>
          </cell>
          <cell r="R111">
            <v>1000</v>
          </cell>
          <cell r="S111">
            <v>912</v>
          </cell>
          <cell r="T111">
            <v>1139</v>
          </cell>
          <cell r="U111">
            <v>1365</v>
          </cell>
          <cell r="V111">
            <v>1365</v>
          </cell>
          <cell r="W111">
            <v>1365</v>
          </cell>
          <cell r="X111">
            <v>1365</v>
          </cell>
          <cell r="Y111">
            <v>1365</v>
          </cell>
          <cell r="Z111">
            <v>1365</v>
          </cell>
          <cell r="AA111">
            <v>1365</v>
          </cell>
        </row>
        <row r="112">
          <cell r="B112" t="str">
            <v>Norwegian Contractors</v>
          </cell>
          <cell r="C112">
            <v>0</v>
          </cell>
          <cell r="D112">
            <v>3541</v>
          </cell>
          <cell r="E112">
            <v>5263</v>
          </cell>
          <cell r="F112">
            <v>13143</v>
          </cell>
          <cell r="G112">
            <v>11954</v>
          </cell>
          <cell r="H112">
            <v>0</v>
          </cell>
          <cell r="I112">
            <v>0</v>
          </cell>
          <cell r="J112">
            <v>0</v>
          </cell>
          <cell r="K112">
            <v>0</v>
          </cell>
          <cell r="L112">
            <v>0</v>
          </cell>
          <cell r="M112">
            <v>0</v>
          </cell>
          <cell r="N112">
            <v>13563</v>
          </cell>
          <cell r="P112">
            <v>-5239</v>
          </cell>
          <cell r="Q112">
            <v>-4881</v>
          </cell>
          <cell r="R112">
            <v>-1738</v>
          </cell>
          <cell r="S112">
            <v>490</v>
          </cell>
          <cell r="T112">
            <v>5674</v>
          </cell>
          <cell r="U112">
            <v>7496</v>
          </cell>
          <cell r="V112">
            <v>6921</v>
          </cell>
          <cell r="W112">
            <v>12238</v>
          </cell>
          <cell r="X112">
            <v>18555</v>
          </cell>
          <cell r="Y112">
            <v>18784</v>
          </cell>
          <cell r="Z112">
            <v>19259</v>
          </cell>
          <cell r="AA112">
            <v>13563</v>
          </cell>
        </row>
        <row r="113">
          <cell r="B113" t="str">
            <v>RGI Seafoods, inc</v>
          </cell>
          <cell r="C113">
            <v>0</v>
          </cell>
          <cell r="D113">
            <v>0</v>
          </cell>
          <cell r="E113">
            <v>-42</v>
          </cell>
          <cell r="F113">
            <v>-40.339799999999997</v>
          </cell>
          <cell r="G113">
            <v>-40.758600000000001</v>
          </cell>
          <cell r="H113">
            <v>0</v>
          </cell>
          <cell r="I113">
            <v>0</v>
          </cell>
          <cell r="J113">
            <v>0</v>
          </cell>
          <cell r="K113">
            <v>0</v>
          </cell>
          <cell r="L113">
            <v>0</v>
          </cell>
          <cell r="M113">
            <v>0</v>
          </cell>
          <cell r="N113">
            <v>0</v>
          </cell>
          <cell r="P113">
            <v>0</v>
          </cell>
          <cell r="Q113">
            <v>0</v>
          </cell>
          <cell r="R113">
            <v>0</v>
          </cell>
          <cell r="S113">
            <v>0</v>
          </cell>
          <cell r="T113">
            <v>0</v>
          </cell>
          <cell r="U113">
            <v>0</v>
          </cell>
          <cell r="V113">
            <v>0</v>
          </cell>
          <cell r="W113">
            <v>0</v>
          </cell>
          <cell r="X113">
            <v>0</v>
          </cell>
          <cell r="Y113">
            <v>0</v>
          </cell>
          <cell r="Z113">
            <v>0</v>
          </cell>
          <cell r="AA113">
            <v>0</v>
          </cell>
        </row>
        <row r="114">
          <cell r="B114" t="str">
            <v>Pesqueras Del Atlantico Sur</v>
          </cell>
          <cell r="C114">
            <v>0</v>
          </cell>
          <cell r="D114">
            <v>0</v>
          </cell>
          <cell r="E114">
            <v>0</v>
          </cell>
          <cell r="F114">
            <v>-40.339799999999997</v>
          </cell>
          <cell r="G114">
            <v>-67.930999999999997</v>
          </cell>
          <cell r="H114">
            <v>0</v>
          </cell>
          <cell r="I114">
            <v>0</v>
          </cell>
          <cell r="J114">
            <v>0</v>
          </cell>
          <cell r="K114">
            <v>0</v>
          </cell>
          <cell r="L114">
            <v>0</v>
          </cell>
          <cell r="M114">
            <v>0</v>
          </cell>
          <cell r="N114">
            <v>0</v>
          </cell>
          <cell r="P114">
            <v>0</v>
          </cell>
          <cell r="Q114">
            <v>0</v>
          </cell>
          <cell r="R114">
            <v>0</v>
          </cell>
          <cell r="S114">
            <v>0</v>
          </cell>
          <cell r="T114">
            <v>0</v>
          </cell>
          <cell r="U114">
            <v>0</v>
          </cell>
          <cell r="V114">
            <v>0</v>
          </cell>
          <cell r="W114">
            <v>0</v>
          </cell>
          <cell r="X114">
            <v>0</v>
          </cell>
          <cell r="Y114">
            <v>0</v>
          </cell>
          <cell r="Z114">
            <v>0</v>
          </cell>
          <cell r="AA114">
            <v>0</v>
          </cell>
        </row>
        <row r="115">
          <cell r="B115" t="str">
            <v>RGI Real Estate</v>
          </cell>
          <cell r="C115">
            <v>0</v>
          </cell>
          <cell r="D115">
            <v>0</v>
          </cell>
          <cell r="E115">
            <v>-2</v>
          </cell>
          <cell r="F115">
            <v>0</v>
          </cell>
          <cell r="G115">
            <v>0</v>
          </cell>
          <cell r="H115">
            <v>0</v>
          </cell>
          <cell r="I115">
            <v>0</v>
          </cell>
          <cell r="J115">
            <v>0</v>
          </cell>
          <cell r="K115">
            <v>0</v>
          </cell>
          <cell r="L115">
            <v>0</v>
          </cell>
          <cell r="M115">
            <v>0</v>
          </cell>
          <cell r="N115">
            <v>0</v>
          </cell>
          <cell r="P115">
            <v>0</v>
          </cell>
          <cell r="Q115">
            <v>0</v>
          </cell>
          <cell r="R115">
            <v>0</v>
          </cell>
          <cell r="S115">
            <v>0</v>
          </cell>
          <cell r="T115">
            <v>0</v>
          </cell>
          <cell r="U115">
            <v>0</v>
          </cell>
          <cell r="V115">
            <v>0</v>
          </cell>
          <cell r="W115">
            <v>0</v>
          </cell>
          <cell r="X115">
            <v>0</v>
          </cell>
          <cell r="Y115">
            <v>0</v>
          </cell>
          <cell r="Z115">
            <v>0</v>
          </cell>
          <cell r="AA115">
            <v>0</v>
          </cell>
        </row>
        <row r="116">
          <cell r="B116" t="str">
            <v>North Pacific Aviation</v>
          </cell>
          <cell r="C116">
            <v>0</v>
          </cell>
          <cell r="D116">
            <v>-259.9049591400003</v>
          </cell>
          <cell r="E116">
            <v>-241</v>
          </cell>
          <cell r="F116">
            <v>-410.12130000000002</v>
          </cell>
          <cell r="G116">
            <v>-1168.4132</v>
          </cell>
          <cell r="H116">
            <v>0</v>
          </cell>
          <cell r="I116">
            <v>0</v>
          </cell>
          <cell r="J116">
            <v>0</v>
          </cell>
          <cell r="K116">
            <v>0</v>
          </cell>
          <cell r="L116">
            <v>0</v>
          </cell>
          <cell r="M116">
            <v>0</v>
          </cell>
          <cell r="N116">
            <v>0</v>
          </cell>
          <cell r="P116">
            <v>0</v>
          </cell>
          <cell r="Q116">
            <v>0</v>
          </cell>
          <cell r="R116">
            <v>0</v>
          </cell>
          <cell r="S116">
            <v>0</v>
          </cell>
          <cell r="T116">
            <v>0</v>
          </cell>
          <cell r="U116">
            <v>0</v>
          </cell>
          <cell r="V116">
            <v>0</v>
          </cell>
          <cell r="W116">
            <v>0</v>
          </cell>
          <cell r="X116">
            <v>0</v>
          </cell>
          <cell r="Y116">
            <v>0</v>
          </cell>
          <cell r="Z116">
            <v>0</v>
          </cell>
          <cell r="AA116">
            <v>0</v>
          </cell>
        </row>
        <row r="117">
          <cell r="B117" t="str">
            <v>Norcrest (Finance)</v>
          </cell>
          <cell r="C117">
            <v>0</v>
          </cell>
          <cell r="D117">
            <v>-32.71</v>
          </cell>
          <cell r="E117">
            <v>-116</v>
          </cell>
          <cell r="F117">
            <v>-121.0194</v>
          </cell>
          <cell r="G117">
            <v>-122.2758</v>
          </cell>
          <cell r="H117">
            <v>0</v>
          </cell>
          <cell r="I117">
            <v>0</v>
          </cell>
          <cell r="J117">
            <v>0</v>
          </cell>
          <cell r="K117">
            <v>0</v>
          </cell>
          <cell r="L117">
            <v>0</v>
          </cell>
          <cell r="M117">
            <v>0</v>
          </cell>
          <cell r="N117">
            <v>-877.36500000000001</v>
          </cell>
          <cell r="P117">
            <v>-77.988</v>
          </cell>
          <cell r="Q117">
            <v>-136.47899999999998</v>
          </cell>
          <cell r="R117">
            <v>-233.964</v>
          </cell>
          <cell r="S117">
            <v>-292.45499999999998</v>
          </cell>
          <cell r="T117">
            <v>-357.44499999999999</v>
          </cell>
          <cell r="U117">
            <v>-474.42699999999996</v>
          </cell>
          <cell r="V117">
            <v>-539.41699999999992</v>
          </cell>
          <cell r="W117">
            <v>-597.90800000000002</v>
          </cell>
          <cell r="X117">
            <v>-662.89799999999991</v>
          </cell>
          <cell r="Y117">
            <v>-753.88400000000001</v>
          </cell>
          <cell r="Z117">
            <v>-818.87399999999991</v>
          </cell>
          <cell r="AA117">
            <v>-877.36500000000001</v>
          </cell>
        </row>
        <row r="118">
          <cell r="B118" t="str">
            <v>Carmina Ventures</v>
          </cell>
          <cell r="C118">
            <v>0</v>
          </cell>
          <cell r="D118">
            <v>0</v>
          </cell>
          <cell r="E118">
            <v>0</v>
          </cell>
          <cell r="F118">
            <v>0</v>
          </cell>
          <cell r="G118">
            <v>0</v>
          </cell>
          <cell r="H118">
            <v>0</v>
          </cell>
          <cell r="I118">
            <v>0</v>
          </cell>
          <cell r="J118">
            <v>0</v>
          </cell>
          <cell r="K118">
            <v>0</v>
          </cell>
          <cell r="L118">
            <v>0</v>
          </cell>
          <cell r="M118">
            <v>0</v>
          </cell>
          <cell r="N118">
            <v>0</v>
          </cell>
          <cell r="P118">
            <v>0</v>
          </cell>
          <cell r="Q118">
            <v>0</v>
          </cell>
          <cell r="R118">
            <v>0</v>
          </cell>
          <cell r="S118">
            <v>0</v>
          </cell>
          <cell r="T118">
            <v>0</v>
          </cell>
          <cell r="U118">
            <v>0</v>
          </cell>
          <cell r="V118">
            <v>0</v>
          </cell>
          <cell r="W118">
            <v>0</v>
          </cell>
          <cell r="X118">
            <v>0</v>
          </cell>
          <cell r="Y118">
            <v>0</v>
          </cell>
          <cell r="Z118">
            <v>0</v>
          </cell>
          <cell r="AA118">
            <v>0</v>
          </cell>
        </row>
        <row r="119">
          <cell r="B119" t="str">
            <v>Bondstone Business</v>
          </cell>
          <cell r="C119">
            <v>0</v>
          </cell>
          <cell r="D119">
            <v>0</v>
          </cell>
          <cell r="E119">
            <v>0</v>
          </cell>
          <cell r="F119">
            <v>0</v>
          </cell>
          <cell r="G119">
            <v>0</v>
          </cell>
          <cell r="H119">
            <v>0</v>
          </cell>
          <cell r="I119">
            <v>0</v>
          </cell>
          <cell r="J119">
            <v>0</v>
          </cell>
          <cell r="K119">
            <v>0</v>
          </cell>
          <cell r="L119">
            <v>0</v>
          </cell>
          <cell r="M119">
            <v>0</v>
          </cell>
          <cell r="N119">
            <v>0</v>
          </cell>
          <cell r="P119">
            <v>0</v>
          </cell>
          <cell r="Q119">
            <v>0</v>
          </cell>
          <cell r="R119">
            <v>0</v>
          </cell>
          <cell r="S119">
            <v>0</v>
          </cell>
          <cell r="T119">
            <v>0</v>
          </cell>
          <cell r="U119">
            <v>0</v>
          </cell>
          <cell r="V119">
            <v>0</v>
          </cell>
          <cell r="W119">
            <v>0</v>
          </cell>
          <cell r="X119">
            <v>0</v>
          </cell>
          <cell r="Y119">
            <v>0</v>
          </cell>
          <cell r="Z119">
            <v>0</v>
          </cell>
          <cell r="AA119">
            <v>0</v>
          </cell>
        </row>
        <row r="120">
          <cell r="B120" t="str">
            <v>Blue Pond Enterprises LTD</v>
          </cell>
          <cell r="C120">
            <v>0</v>
          </cell>
          <cell r="D120">
            <v>0</v>
          </cell>
          <cell r="E120">
            <v>0</v>
          </cell>
          <cell r="F120">
            <v>0</v>
          </cell>
          <cell r="G120">
            <v>0</v>
          </cell>
          <cell r="H120">
            <v>0</v>
          </cell>
          <cell r="I120">
            <v>0</v>
          </cell>
          <cell r="J120">
            <v>0</v>
          </cell>
          <cell r="K120">
            <v>0</v>
          </cell>
          <cell r="L120">
            <v>0</v>
          </cell>
          <cell r="M120">
            <v>0</v>
          </cell>
          <cell r="N120">
            <v>0</v>
          </cell>
          <cell r="P120">
            <v>0</v>
          </cell>
          <cell r="Q120">
            <v>0</v>
          </cell>
          <cell r="R120">
            <v>0</v>
          </cell>
          <cell r="S120">
            <v>0</v>
          </cell>
          <cell r="T120">
            <v>0</v>
          </cell>
          <cell r="U120">
            <v>0</v>
          </cell>
          <cell r="V120">
            <v>0</v>
          </cell>
          <cell r="W120">
            <v>0</v>
          </cell>
          <cell r="X120">
            <v>0</v>
          </cell>
          <cell r="Y120">
            <v>0</v>
          </cell>
          <cell r="Z120">
            <v>0</v>
          </cell>
          <cell r="AA120">
            <v>0</v>
          </cell>
        </row>
        <row r="121">
          <cell r="B121" t="str">
            <v>Antartic Longl. III AS</v>
          </cell>
          <cell r="C121">
            <v>0</v>
          </cell>
          <cell r="D121">
            <v>0</v>
          </cell>
          <cell r="E121">
            <v>0</v>
          </cell>
          <cell r="F121">
            <v>0</v>
          </cell>
          <cell r="G121">
            <v>0</v>
          </cell>
          <cell r="H121">
            <v>0</v>
          </cell>
          <cell r="I121">
            <v>0</v>
          </cell>
          <cell r="J121">
            <v>0</v>
          </cell>
          <cell r="K121">
            <v>0</v>
          </cell>
          <cell r="L121">
            <v>0</v>
          </cell>
          <cell r="M121">
            <v>0</v>
          </cell>
          <cell r="N121">
            <v>0</v>
          </cell>
          <cell r="P121">
            <v>0</v>
          </cell>
          <cell r="Q121">
            <v>0</v>
          </cell>
          <cell r="R121">
            <v>0</v>
          </cell>
          <cell r="S121">
            <v>0</v>
          </cell>
          <cell r="T121">
            <v>0</v>
          </cell>
          <cell r="U121">
            <v>0</v>
          </cell>
          <cell r="V121">
            <v>0</v>
          </cell>
          <cell r="W121">
            <v>0</v>
          </cell>
          <cell r="X121">
            <v>0</v>
          </cell>
          <cell r="Y121">
            <v>0</v>
          </cell>
          <cell r="Z121">
            <v>0</v>
          </cell>
          <cell r="AA121">
            <v>0</v>
          </cell>
        </row>
        <row r="122">
          <cell r="B122" t="str">
            <v>Antartic Longl. II AS</v>
          </cell>
          <cell r="C122">
            <v>0</v>
          </cell>
          <cell r="D122">
            <v>0</v>
          </cell>
          <cell r="E122">
            <v>0</v>
          </cell>
          <cell r="F122">
            <v>0</v>
          </cell>
          <cell r="G122">
            <v>0</v>
          </cell>
          <cell r="H122">
            <v>0</v>
          </cell>
          <cell r="I122">
            <v>0</v>
          </cell>
          <cell r="J122">
            <v>0</v>
          </cell>
          <cell r="K122">
            <v>0</v>
          </cell>
          <cell r="L122">
            <v>0</v>
          </cell>
          <cell r="M122">
            <v>0</v>
          </cell>
          <cell r="N122">
            <v>0</v>
          </cell>
          <cell r="P122">
            <v>0</v>
          </cell>
          <cell r="Q122">
            <v>0</v>
          </cell>
          <cell r="R122">
            <v>0</v>
          </cell>
          <cell r="S122">
            <v>0</v>
          </cell>
          <cell r="T122">
            <v>0</v>
          </cell>
          <cell r="U122">
            <v>0</v>
          </cell>
          <cell r="V122">
            <v>0</v>
          </cell>
          <cell r="W122">
            <v>0</v>
          </cell>
          <cell r="X122">
            <v>0</v>
          </cell>
          <cell r="Y122">
            <v>0</v>
          </cell>
          <cell r="Z122">
            <v>0</v>
          </cell>
          <cell r="AA122">
            <v>0</v>
          </cell>
        </row>
        <row r="123">
          <cell r="B123" t="str">
            <v>Elimineringer Holding</v>
          </cell>
          <cell r="C123">
            <v>0</v>
          </cell>
          <cell r="D123">
            <v>0</v>
          </cell>
          <cell r="E123">
            <v>462000</v>
          </cell>
          <cell r="F123">
            <v>710000</v>
          </cell>
          <cell r="G123">
            <v>710000</v>
          </cell>
          <cell r="H123">
            <v>0</v>
          </cell>
          <cell r="I123">
            <v>0</v>
          </cell>
          <cell r="J123">
            <v>0</v>
          </cell>
          <cell r="K123">
            <v>0</v>
          </cell>
          <cell r="L123">
            <v>0</v>
          </cell>
          <cell r="M123">
            <v>0</v>
          </cell>
          <cell r="N123">
            <v>0</v>
          </cell>
          <cell r="P123">
            <v>0</v>
          </cell>
          <cell r="Q123">
            <v>0</v>
          </cell>
          <cell r="R123">
            <v>0</v>
          </cell>
          <cell r="S123">
            <v>0</v>
          </cell>
          <cell r="T123">
            <v>0</v>
          </cell>
          <cell r="U123">
            <v>0</v>
          </cell>
          <cell r="V123">
            <v>0</v>
          </cell>
          <cell r="W123">
            <v>0</v>
          </cell>
          <cell r="X123">
            <v>0</v>
          </cell>
          <cell r="Y123">
            <v>0</v>
          </cell>
          <cell r="Z123">
            <v>0</v>
          </cell>
          <cell r="AA123">
            <v>0</v>
          </cell>
        </row>
        <row r="124">
          <cell r="B124" t="str">
            <v>Aker Maritime</v>
          </cell>
          <cell r="C124">
            <v>0</v>
          </cell>
          <cell r="D124">
            <v>31469.589274999998</v>
          </cell>
          <cell r="E124">
            <v>71520</v>
          </cell>
          <cell r="F124">
            <v>100100</v>
          </cell>
          <cell r="G124">
            <v>142500</v>
          </cell>
          <cell r="H124">
            <v>0</v>
          </cell>
          <cell r="I124">
            <v>0</v>
          </cell>
          <cell r="J124">
            <v>0</v>
          </cell>
          <cell r="K124">
            <v>0</v>
          </cell>
          <cell r="L124">
            <v>0</v>
          </cell>
          <cell r="M124">
            <v>0</v>
          </cell>
          <cell r="N124">
            <v>382000</v>
          </cell>
          <cell r="P124">
            <v>0</v>
          </cell>
          <cell r="Q124">
            <v>45480</v>
          </cell>
          <cell r="R124">
            <v>66000</v>
          </cell>
          <cell r="S124">
            <v>91000</v>
          </cell>
          <cell r="T124">
            <v>109100</v>
          </cell>
          <cell r="U124">
            <v>0</v>
          </cell>
          <cell r="V124">
            <v>0</v>
          </cell>
          <cell r="W124">
            <v>0</v>
          </cell>
          <cell r="X124">
            <v>0</v>
          </cell>
          <cell r="Y124">
            <v>0</v>
          </cell>
          <cell r="Z124">
            <v>0</v>
          </cell>
          <cell r="AA124">
            <v>385400</v>
          </cell>
        </row>
        <row r="125">
          <cell r="B125" t="str">
            <v>Norway Seafoods</v>
          </cell>
          <cell r="C125">
            <v>0</v>
          </cell>
          <cell r="D125">
            <v>694</v>
          </cell>
          <cell r="E125">
            <v>91123</v>
          </cell>
          <cell r="F125">
            <v>115055</v>
          </cell>
          <cell r="G125">
            <v>97469</v>
          </cell>
          <cell r="H125">
            <v>0</v>
          </cell>
          <cell r="I125">
            <v>0</v>
          </cell>
          <cell r="J125">
            <v>0</v>
          </cell>
          <cell r="K125">
            <v>0</v>
          </cell>
          <cell r="L125">
            <v>0</v>
          </cell>
          <cell r="M125">
            <v>0</v>
          </cell>
          <cell r="N125">
            <v>345091</v>
          </cell>
          <cell r="P125">
            <v>1053</v>
          </cell>
          <cell r="Q125">
            <v>37817</v>
          </cell>
          <cell r="R125">
            <v>92154</v>
          </cell>
          <cell r="S125">
            <v>133569</v>
          </cell>
          <cell r="T125">
            <v>148406</v>
          </cell>
          <cell r="U125">
            <v>155302</v>
          </cell>
          <cell r="V125">
            <v>188532</v>
          </cell>
          <cell r="W125">
            <v>190283</v>
          </cell>
          <cell r="X125">
            <v>226515</v>
          </cell>
          <cell r="Y125">
            <v>271398</v>
          </cell>
          <cell r="Z125">
            <v>312633</v>
          </cell>
          <cell r="AA125">
            <v>345800</v>
          </cell>
        </row>
        <row r="126">
          <cell r="B126" t="str">
            <v>American Champion</v>
          </cell>
          <cell r="C126">
            <v>0</v>
          </cell>
          <cell r="D126">
            <v>0</v>
          </cell>
          <cell r="E126">
            <v>0</v>
          </cell>
          <cell r="F126">
            <v>0</v>
          </cell>
          <cell r="G126">
            <v>0</v>
          </cell>
          <cell r="H126">
            <v>0</v>
          </cell>
          <cell r="I126">
            <v>0</v>
          </cell>
          <cell r="J126">
            <v>0</v>
          </cell>
          <cell r="K126">
            <v>0</v>
          </cell>
          <cell r="L126">
            <v>0</v>
          </cell>
          <cell r="M126">
            <v>0</v>
          </cell>
          <cell r="N126">
            <v>0</v>
          </cell>
          <cell r="P126">
            <v>0</v>
          </cell>
          <cell r="Q126">
            <v>0</v>
          </cell>
          <cell r="R126">
            <v>0</v>
          </cell>
          <cell r="S126">
            <v>0</v>
          </cell>
          <cell r="T126">
            <v>0</v>
          </cell>
          <cell r="U126">
            <v>0</v>
          </cell>
          <cell r="V126">
            <v>0</v>
          </cell>
          <cell r="W126">
            <v>0</v>
          </cell>
          <cell r="X126">
            <v>0</v>
          </cell>
          <cell r="Y126">
            <v>0</v>
          </cell>
          <cell r="Z126">
            <v>0</v>
          </cell>
          <cell r="AA126">
            <v>0</v>
          </cell>
        </row>
        <row r="127">
          <cell r="B127" t="str">
            <v>American Challenger</v>
          </cell>
          <cell r="C127">
            <v>0</v>
          </cell>
          <cell r="D127">
            <v>170.09199999999998</v>
          </cell>
          <cell r="E127">
            <v>265</v>
          </cell>
          <cell r="F127">
            <v>356.3349</v>
          </cell>
          <cell r="G127">
            <v>455.1377</v>
          </cell>
          <cell r="H127">
            <v>0</v>
          </cell>
          <cell r="I127">
            <v>0</v>
          </cell>
          <cell r="J127">
            <v>0</v>
          </cell>
          <cell r="K127">
            <v>0</v>
          </cell>
          <cell r="L127">
            <v>0</v>
          </cell>
          <cell r="M127">
            <v>0</v>
          </cell>
          <cell r="N127">
            <v>1046.3389999999999</v>
          </cell>
          <cell r="P127">
            <v>84.486999999999995</v>
          </cell>
          <cell r="Q127">
            <v>175.47299999999998</v>
          </cell>
          <cell r="R127">
            <v>259.95999999999998</v>
          </cell>
          <cell r="S127">
            <v>350.94599999999997</v>
          </cell>
          <cell r="T127">
            <v>435.43299999999999</v>
          </cell>
          <cell r="U127">
            <v>526.41899999999998</v>
          </cell>
          <cell r="V127">
            <v>610.90599999999995</v>
          </cell>
          <cell r="W127">
            <v>701.89199999999994</v>
          </cell>
          <cell r="X127">
            <v>786.37899999999991</v>
          </cell>
          <cell r="Y127">
            <v>870.86599999999999</v>
          </cell>
          <cell r="Z127">
            <v>961.85199999999998</v>
          </cell>
          <cell r="AA127">
            <v>1046.3389999999999</v>
          </cell>
        </row>
        <row r="128">
          <cell r="B128" t="str">
            <v>Antartic Longlining SA</v>
          </cell>
          <cell r="C128">
            <v>0</v>
          </cell>
          <cell r="D128">
            <v>2819.6019999999999</v>
          </cell>
          <cell r="E128">
            <v>4279</v>
          </cell>
          <cell r="F128">
            <v>5788.7613000000001</v>
          </cell>
          <cell r="G128">
            <v>6283.6175000000003</v>
          </cell>
          <cell r="H128">
            <v>0</v>
          </cell>
          <cell r="I128">
            <v>0</v>
          </cell>
          <cell r="J128">
            <v>0</v>
          </cell>
          <cell r="K128">
            <v>0</v>
          </cell>
          <cell r="L128">
            <v>0</v>
          </cell>
          <cell r="M128">
            <v>0</v>
          </cell>
          <cell r="N128">
            <v>14193.815999999999</v>
          </cell>
          <cell r="P128">
            <v>1182.818</v>
          </cell>
          <cell r="Q128">
            <v>2365.636</v>
          </cell>
          <cell r="R128">
            <v>3548.4539999999997</v>
          </cell>
          <cell r="S128">
            <v>4731.2719999999999</v>
          </cell>
          <cell r="T128">
            <v>5914.09</v>
          </cell>
          <cell r="U128">
            <v>662.89799999999991</v>
          </cell>
          <cell r="V128">
            <v>8279.7259999999987</v>
          </cell>
          <cell r="W128">
            <v>9462.5439999999999</v>
          </cell>
          <cell r="X128">
            <v>10645.361999999999</v>
          </cell>
          <cell r="Y128">
            <v>11828.18</v>
          </cell>
          <cell r="Z128">
            <v>13010.998</v>
          </cell>
          <cell r="AA128">
            <v>14193.815999999999</v>
          </cell>
        </row>
        <row r="129">
          <cell r="B129" t="str">
            <v>International Maritime Management, Inc.</v>
          </cell>
          <cell r="C129">
            <v>0</v>
          </cell>
          <cell r="D129">
            <v>-2342.0360000000001</v>
          </cell>
          <cell r="E129">
            <v>-2382</v>
          </cell>
          <cell r="F129">
            <v>-181.5291</v>
          </cell>
          <cell r="G129">
            <v>-2690.0675999999999</v>
          </cell>
          <cell r="H129">
            <v>0</v>
          </cell>
          <cell r="I129">
            <v>0</v>
          </cell>
          <cell r="J129">
            <v>0</v>
          </cell>
          <cell r="K129">
            <v>0</v>
          </cell>
          <cell r="L129">
            <v>0</v>
          </cell>
          <cell r="M129">
            <v>0</v>
          </cell>
          <cell r="N129">
            <v>0</v>
          </cell>
          <cell r="P129">
            <v>0</v>
          </cell>
          <cell r="Q129">
            <v>0</v>
          </cell>
          <cell r="R129">
            <v>0</v>
          </cell>
          <cell r="S129">
            <v>0</v>
          </cell>
          <cell r="T129">
            <v>0</v>
          </cell>
          <cell r="U129">
            <v>0</v>
          </cell>
          <cell r="V129">
            <v>0</v>
          </cell>
          <cell r="W129">
            <v>0</v>
          </cell>
          <cell r="X129">
            <v>0</v>
          </cell>
          <cell r="Y129">
            <v>0</v>
          </cell>
          <cell r="Z129">
            <v>0</v>
          </cell>
          <cell r="AA129">
            <v>0</v>
          </cell>
        </row>
        <row r="130">
          <cell r="B130" t="str">
            <v>Bering Sea Development Company</v>
          </cell>
          <cell r="C130">
            <v>0</v>
          </cell>
          <cell r="D130">
            <v>1759.798</v>
          </cell>
          <cell r="E130">
            <v>-136</v>
          </cell>
          <cell r="F130">
            <v>-60.509700000000002</v>
          </cell>
          <cell r="G130">
            <v>13.5862</v>
          </cell>
          <cell r="H130">
            <v>0</v>
          </cell>
          <cell r="I130">
            <v>0</v>
          </cell>
          <cell r="J130">
            <v>0</v>
          </cell>
          <cell r="K130">
            <v>0</v>
          </cell>
          <cell r="L130">
            <v>0</v>
          </cell>
          <cell r="M130">
            <v>0</v>
          </cell>
          <cell r="N130">
            <v>10716.850999999999</v>
          </cell>
          <cell r="P130">
            <v>597.90800000000002</v>
          </cell>
          <cell r="Q130">
            <v>1358.2909999999999</v>
          </cell>
          <cell r="R130">
            <v>2281.1489999999999</v>
          </cell>
          <cell r="S130">
            <v>3204.0070000000001</v>
          </cell>
          <cell r="T130">
            <v>4159.3599999999997</v>
          </cell>
          <cell r="U130">
            <v>5121.2119999999995</v>
          </cell>
          <cell r="V130">
            <v>6076.5649999999996</v>
          </cell>
          <cell r="W130">
            <v>7031.9179999999997</v>
          </cell>
          <cell r="X130">
            <v>7987.2709999999997</v>
          </cell>
          <cell r="Y130">
            <v>8942.6239999999998</v>
          </cell>
          <cell r="Z130">
            <v>9897.976999999999</v>
          </cell>
          <cell r="AA130">
            <v>10716.850999999999</v>
          </cell>
        </row>
        <row r="131">
          <cell r="B131" t="str">
            <v>ASC Alaska, Inc.</v>
          </cell>
          <cell r="C131">
            <v>0</v>
          </cell>
          <cell r="D131">
            <v>6398.076</v>
          </cell>
          <cell r="E131">
            <v>9805</v>
          </cell>
          <cell r="F131">
            <v>13460.0466</v>
          </cell>
          <cell r="G131">
            <v>16812.922500000001</v>
          </cell>
          <cell r="H131">
            <v>0</v>
          </cell>
          <cell r="I131">
            <v>0</v>
          </cell>
          <cell r="J131">
            <v>0</v>
          </cell>
          <cell r="K131">
            <v>0</v>
          </cell>
          <cell r="L131">
            <v>0</v>
          </cell>
          <cell r="M131">
            <v>0</v>
          </cell>
          <cell r="N131">
            <v>34730.655999999995</v>
          </cell>
          <cell r="P131">
            <v>2911.5519999999997</v>
          </cell>
          <cell r="Q131">
            <v>5823.1039999999994</v>
          </cell>
          <cell r="R131">
            <v>8676.1649999999991</v>
          </cell>
          <cell r="S131">
            <v>11542.224</v>
          </cell>
          <cell r="T131">
            <v>14453.776</v>
          </cell>
          <cell r="U131">
            <v>17365.327999999998</v>
          </cell>
          <cell r="V131">
            <v>20205.391</v>
          </cell>
          <cell r="W131">
            <v>23116.942999999999</v>
          </cell>
          <cell r="X131">
            <v>26021.995999999999</v>
          </cell>
          <cell r="Y131">
            <v>28914.050999999999</v>
          </cell>
          <cell r="Z131">
            <v>31825.602999999999</v>
          </cell>
          <cell r="AA131">
            <v>34730.655999999995</v>
          </cell>
        </row>
        <row r="132">
          <cell r="B132" t="str">
            <v>Royal Seafoods</v>
          </cell>
          <cell r="C132">
            <v>0</v>
          </cell>
          <cell r="D132">
            <v>-926.71355200000005</v>
          </cell>
          <cell r="E132">
            <v>-5973</v>
          </cell>
          <cell r="F132">
            <v>-6723.3</v>
          </cell>
          <cell r="G132">
            <v>-9204.6504999999997</v>
          </cell>
          <cell r="H132">
            <v>0</v>
          </cell>
          <cell r="I132">
            <v>0</v>
          </cell>
          <cell r="J132">
            <v>0</v>
          </cell>
          <cell r="K132">
            <v>0</v>
          </cell>
          <cell r="L132">
            <v>0</v>
          </cell>
          <cell r="M132">
            <v>0</v>
          </cell>
          <cell r="N132">
            <v>922.85799999999995</v>
          </cell>
          <cell r="P132">
            <v>0</v>
          </cell>
          <cell r="Q132">
            <v>0</v>
          </cell>
          <cell r="R132">
            <v>0</v>
          </cell>
          <cell r="S132">
            <v>0</v>
          </cell>
          <cell r="T132">
            <v>0</v>
          </cell>
          <cell r="U132">
            <v>0</v>
          </cell>
          <cell r="V132">
            <v>0</v>
          </cell>
          <cell r="W132">
            <v>0</v>
          </cell>
          <cell r="X132">
            <v>0</v>
          </cell>
          <cell r="Y132">
            <v>0</v>
          </cell>
          <cell r="Z132">
            <v>0</v>
          </cell>
          <cell r="AA132">
            <v>0</v>
          </cell>
        </row>
        <row r="133">
          <cell r="B133" t="str">
            <v>Pesqueras SA</v>
          </cell>
          <cell r="C133">
            <v>0</v>
          </cell>
          <cell r="D133">
            <v>1877.5539999999999</v>
          </cell>
          <cell r="E133">
            <v>2310</v>
          </cell>
          <cell r="F133">
            <v>3845.7276000000002</v>
          </cell>
          <cell r="G133">
            <v>3831.3083999999999</v>
          </cell>
          <cell r="H133">
            <v>0</v>
          </cell>
          <cell r="I133">
            <v>0</v>
          </cell>
          <cell r="J133">
            <v>0</v>
          </cell>
          <cell r="K133">
            <v>0</v>
          </cell>
          <cell r="L133">
            <v>0</v>
          </cell>
          <cell r="M133">
            <v>0</v>
          </cell>
          <cell r="N133">
            <v>11113.29</v>
          </cell>
          <cell r="P133">
            <v>929.35699999999997</v>
          </cell>
          <cell r="Q133">
            <v>1852.2149999999999</v>
          </cell>
          <cell r="R133">
            <v>2781.5719999999997</v>
          </cell>
          <cell r="S133">
            <v>3704.43</v>
          </cell>
          <cell r="T133">
            <v>4633.7869999999994</v>
          </cell>
          <cell r="U133">
            <v>5556.6449999999995</v>
          </cell>
          <cell r="V133">
            <v>6486.0019999999995</v>
          </cell>
          <cell r="W133">
            <v>7408.86</v>
          </cell>
          <cell r="X133">
            <v>8338.2169999999987</v>
          </cell>
          <cell r="Y133">
            <v>9261.0749999999989</v>
          </cell>
          <cell r="Z133">
            <v>10190.431999999999</v>
          </cell>
          <cell r="AA133">
            <v>11113.29</v>
          </cell>
        </row>
        <row r="134">
          <cell r="B134" t="str">
            <v>Elimineringer Fiskeri</v>
          </cell>
          <cell r="C134">
            <v>0</v>
          </cell>
          <cell r="D134">
            <v>0</v>
          </cell>
          <cell r="E134">
            <v>3749</v>
          </cell>
          <cell r="F134">
            <v>3749</v>
          </cell>
          <cell r="G134">
            <v>3749</v>
          </cell>
          <cell r="H134">
            <v>0</v>
          </cell>
          <cell r="I134">
            <v>0</v>
          </cell>
          <cell r="J134">
            <v>0</v>
          </cell>
          <cell r="K134">
            <v>0</v>
          </cell>
          <cell r="L134">
            <v>0</v>
          </cell>
          <cell r="M134">
            <v>0</v>
          </cell>
          <cell r="N134">
            <v>16483</v>
          </cell>
          <cell r="P134">
            <v>0</v>
          </cell>
          <cell r="Q134">
            <v>0</v>
          </cell>
          <cell r="R134">
            <v>0</v>
          </cell>
          <cell r="S134">
            <v>0</v>
          </cell>
          <cell r="T134">
            <v>0</v>
          </cell>
          <cell r="U134">
            <v>0</v>
          </cell>
          <cell r="V134">
            <v>0</v>
          </cell>
          <cell r="W134">
            <v>0</v>
          </cell>
          <cell r="X134">
            <v>0</v>
          </cell>
          <cell r="Y134">
            <v>0</v>
          </cell>
          <cell r="Z134">
            <v>0</v>
          </cell>
          <cell r="AA134">
            <v>16483</v>
          </cell>
        </row>
        <row r="135">
          <cell r="B135" t="str">
            <v>NH Vessel Corporation</v>
          </cell>
          <cell r="C135">
            <v>0</v>
          </cell>
          <cell r="D135">
            <v>1910.2639999999999</v>
          </cell>
          <cell r="E135">
            <v>2908.375</v>
          </cell>
          <cell r="F135">
            <v>3886.0673999999999</v>
          </cell>
          <cell r="G135">
            <v>4924.9974999999995</v>
          </cell>
          <cell r="H135">
            <v>0</v>
          </cell>
          <cell r="I135">
            <v>0</v>
          </cell>
          <cell r="J135">
            <v>0</v>
          </cell>
          <cell r="K135">
            <v>0</v>
          </cell>
          <cell r="L135">
            <v>0</v>
          </cell>
          <cell r="M135">
            <v>0</v>
          </cell>
          <cell r="N135">
            <v>10008.459999999999</v>
          </cell>
          <cell r="P135">
            <v>539.41699999999992</v>
          </cell>
          <cell r="Q135">
            <v>1241.309</v>
          </cell>
          <cell r="R135">
            <v>2105.6759999999999</v>
          </cell>
          <cell r="S135">
            <v>2970.0429999999997</v>
          </cell>
          <cell r="T135">
            <v>3866.9049999999997</v>
          </cell>
          <cell r="U135">
            <v>4763.7669999999998</v>
          </cell>
          <cell r="V135">
            <v>5660.6289999999999</v>
          </cell>
          <cell r="W135">
            <v>6563.99</v>
          </cell>
          <cell r="X135">
            <v>7454.3530000000001</v>
          </cell>
          <cell r="Y135">
            <v>8351.2150000000001</v>
          </cell>
          <cell r="Z135">
            <v>9248.0769999999993</v>
          </cell>
          <cell r="AA135">
            <v>10008.459999999999</v>
          </cell>
        </row>
        <row r="136">
          <cell r="B136" t="str">
            <v>NE Vessel Corporation</v>
          </cell>
          <cell r="C136">
            <v>0</v>
          </cell>
          <cell r="D136">
            <v>1740.172</v>
          </cell>
          <cell r="E136">
            <v>2707</v>
          </cell>
          <cell r="F136">
            <v>3724.7082</v>
          </cell>
          <cell r="G136">
            <v>4761.9630999999999</v>
          </cell>
          <cell r="H136">
            <v>0</v>
          </cell>
          <cell r="I136">
            <v>0</v>
          </cell>
          <cell r="J136">
            <v>0</v>
          </cell>
          <cell r="K136">
            <v>0</v>
          </cell>
          <cell r="L136">
            <v>0</v>
          </cell>
          <cell r="M136">
            <v>0</v>
          </cell>
          <cell r="N136">
            <v>6531.4949999999999</v>
          </cell>
          <cell r="P136">
            <v>246.96199999999999</v>
          </cell>
          <cell r="Q136">
            <v>662.89799999999991</v>
          </cell>
          <cell r="R136">
            <v>1234.81</v>
          </cell>
          <cell r="S136">
            <v>1813.221</v>
          </cell>
          <cell r="T136">
            <v>2417.6279999999997</v>
          </cell>
          <cell r="U136">
            <v>3028.5339999999997</v>
          </cell>
          <cell r="V136">
            <v>3632.9409999999998</v>
          </cell>
          <cell r="W136">
            <v>4237.348</v>
          </cell>
          <cell r="X136">
            <v>4848.2539999999999</v>
          </cell>
          <cell r="Y136">
            <v>5452.6610000000001</v>
          </cell>
          <cell r="Z136">
            <v>6063.567</v>
          </cell>
          <cell r="AA136">
            <v>6531.4949999999999</v>
          </cell>
        </row>
        <row r="137">
          <cell r="B137" t="str">
            <v>Scancem</v>
          </cell>
          <cell r="C137">
            <v>0</v>
          </cell>
          <cell r="D137">
            <v>0</v>
          </cell>
          <cell r="E137">
            <v>0</v>
          </cell>
          <cell r="F137">
            <v>0</v>
          </cell>
          <cell r="G137">
            <v>0</v>
          </cell>
          <cell r="H137">
            <v>0</v>
          </cell>
          <cell r="I137">
            <v>0</v>
          </cell>
          <cell r="J137">
            <v>0</v>
          </cell>
          <cell r="K137">
            <v>0</v>
          </cell>
          <cell r="L137">
            <v>0</v>
          </cell>
          <cell r="M137">
            <v>0</v>
          </cell>
          <cell r="N137">
            <v>0</v>
          </cell>
          <cell r="P137">
            <v>0</v>
          </cell>
          <cell r="Q137">
            <v>0</v>
          </cell>
          <cell r="R137">
            <v>0</v>
          </cell>
          <cell r="S137">
            <v>0</v>
          </cell>
          <cell r="T137">
            <v>0</v>
          </cell>
          <cell r="U137">
            <v>0</v>
          </cell>
          <cell r="V137">
            <v>0</v>
          </cell>
          <cell r="W137">
            <v>0</v>
          </cell>
          <cell r="X137">
            <v>0</v>
          </cell>
          <cell r="Y137">
            <v>0</v>
          </cell>
          <cell r="Z137">
            <v>0</v>
          </cell>
          <cell r="AA137">
            <v>0</v>
          </cell>
        </row>
        <row r="138">
          <cell r="B138" t="str">
            <v>Constructor Group</v>
          </cell>
          <cell r="C138">
            <v>-678</v>
          </cell>
          <cell r="D138">
            <v>-3900</v>
          </cell>
          <cell r="E138">
            <v>1956</v>
          </cell>
          <cell r="F138">
            <v>7400</v>
          </cell>
          <cell r="G138">
            <v>12700</v>
          </cell>
          <cell r="H138">
            <v>0</v>
          </cell>
          <cell r="I138">
            <v>0</v>
          </cell>
          <cell r="J138">
            <v>0</v>
          </cell>
          <cell r="K138">
            <v>0</v>
          </cell>
          <cell r="L138">
            <v>0</v>
          </cell>
          <cell r="M138">
            <v>0</v>
          </cell>
          <cell r="N138">
            <v>103142</v>
          </cell>
          <cell r="P138">
            <v>-4855</v>
          </cell>
          <cell r="Q138">
            <v>-3128</v>
          </cell>
          <cell r="R138">
            <v>2476</v>
          </cell>
          <cell r="S138">
            <v>4171</v>
          </cell>
          <cell r="T138">
            <v>13852</v>
          </cell>
          <cell r="U138">
            <v>33765</v>
          </cell>
          <cell r="V138">
            <v>32682</v>
          </cell>
          <cell r="W138">
            <v>33203</v>
          </cell>
          <cell r="X138">
            <v>51257</v>
          </cell>
          <cell r="Y138">
            <v>66333</v>
          </cell>
          <cell r="Z138">
            <v>83984</v>
          </cell>
          <cell r="AA138">
            <v>107000</v>
          </cell>
        </row>
        <row r="139">
          <cell r="B139" t="str">
            <v>Atlas-Stord</v>
          </cell>
          <cell r="C139">
            <v>0</v>
          </cell>
          <cell r="D139">
            <v>-1240.4110199999996</v>
          </cell>
          <cell r="E139">
            <v>-1602</v>
          </cell>
          <cell r="F139">
            <v>-2080.3782239999991</v>
          </cell>
          <cell r="G139">
            <v>-21707.554927000001</v>
          </cell>
          <cell r="H139">
            <v>0</v>
          </cell>
          <cell r="I139">
            <v>0</v>
          </cell>
          <cell r="J139">
            <v>0</v>
          </cell>
          <cell r="K139">
            <v>0</v>
          </cell>
          <cell r="L139">
            <v>0</v>
          </cell>
          <cell r="M139">
            <v>0</v>
          </cell>
          <cell r="N139">
            <v>22413.919999999998</v>
          </cell>
          <cell r="P139">
            <v>-644.37</v>
          </cell>
          <cell r="Q139">
            <v>691.93</v>
          </cell>
          <cell r="R139">
            <v>953.82</v>
          </cell>
          <cell r="S139">
            <v>2275.2866666666696</v>
          </cell>
          <cell r="T139">
            <v>3820.6133333333305</v>
          </cell>
          <cell r="U139">
            <v>9804.34</v>
          </cell>
          <cell r="V139">
            <v>10974.67333333334</v>
          </cell>
          <cell r="W139">
            <v>17570.066666666669</v>
          </cell>
          <cell r="X139">
            <v>25859.16</v>
          </cell>
          <cell r="Y139">
            <v>31135.62666666666</v>
          </cell>
          <cell r="Z139">
            <v>34328.963333333326</v>
          </cell>
          <cell r="AA139">
            <v>22413.919999999998</v>
          </cell>
        </row>
        <row r="140">
          <cell r="B140" t="str">
            <v>Langsten Gruppen</v>
          </cell>
          <cell r="C140">
            <v>0</v>
          </cell>
          <cell r="D140">
            <v>-1314</v>
          </cell>
          <cell r="E140">
            <v>6926</v>
          </cell>
          <cell r="F140">
            <v>8681</v>
          </cell>
          <cell r="G140">
            <v>8681</v>
          </cell>
          <cell r="H140">
            <v>0</v>
          </cell>
          <cell r="I140">
            <v>0</v>
          </cell>
          <cell r="J140">
            <v>0</v>
          </cell>
          <cell r="K140">
            <v>0</v>
          </cell>
          <cell r="L140">
            <v>0</v>
          </cell>
          <cell r="M140">
            <v>0</v>
          </cell>
          <cell r="N140">
            <v>29105</v>
          </cell>
          <cell r="P140">
            <v>2084</v>
          </cell>
          <cell r="Q140">
            <v>4166</v>
          </cell>
          <cell r="R140">
            <v>6248</v>
          </cell>
          <cell r="S140">
            <v>8872</v>
          </cell>
          <cell r="T140">
            <v>11496</v>
          </cell>
          <cell r="U140">
            <v>14120</v>
          </cell>
          <cell r="V140">
            <v>16655</v>
          </cell>
          <cell r="W140">
            <v>19190</v>
          </cell>
          <cell r="X140">
            <v>21726</v>
          </cell>
          <cell r="Y140">
            <v>24185</v>
          </cell>
          <cell r="Z140">
            <v>26645</v>
          </cell>
          <cell r="AA140">
            <v>29400</v>
          </cell>
        </row>
        <row r="141">
          <cell r="B141" t="str">
            <v>Brattvaag Industrier</v>
          </cell>
          <cell r="C141">
            <v>0</v>
          </cell>
          <cell r="D141">
            <v>2447</v>
          </cell>
          <cell r="E141">
            <v>3838</v>
          </cell>
          <cell r="F141">
            <v>4988</v>
          </cell>
          <cell r="G141">
            <v>6624</v>
          </cell>
          <cell r="H141">
            <v>0</v>
          </cell>
          <cell r="I141">
            <v>0</v>
          </cell>
          <cell r="J141">
            <v>0</v>
          </cell>
          <cell r="K141">
            <v>0</v>
          </cell>
          <cell r="L141">
            <v>0</v>
          </cell>
          <cell r="M141">
            <v>0</v>
          </cell>
          <cell r="N141">
            <v>34388</v>
          </cell>
          <cell r="P141">
            <v>858</v>
          </cell>
          <cell r="Q141">
            <v>2240</v>
          </cell>
          <cell r="R141">
            <v>3353</v>
          </cell>
          <cell r="S141">
            <v>5381</v>
          </cell>
          <cell r="T141">
            <v>7647</v>
          </cell>
          <cell r="U141">
            <v>9883</v>
          </cell>
          <cell r="V141">
            <v>11390</v>
          </cell>
          <cell r="W141">
            <v>13981</v>
          </cell>
          <cell r="X141">
            <v>22457</v>
          </cell>
          <cell r="Y141">
            <v>26183</v>
          </cell>
          <cell r="Z141">
            <v>29723</v>
          </cell>
          <cell r="AA141">
            <v>34388</v>
          </cell>
        </row>
        <row r="142">
          <cell r="B142" t="str">
            <v>Global Waters Industries</v>
          </cell>
          <cell r="C142">
            <v>0</v>
          </cell>
          <cell r="D142">
            <v>-1346.712743088</v>
          </cell>
          <cell r="E142">
            <v>-1678</v>
          </cell>
          <cell r="F142">
            <v>-2969.122029741</v>
          </cell>
          <cell r="G142">
            <v>-3717.8833299900002</v>
          </cell>
          <cell r="H142">
            <v>0</v>
          </cell>
          <cell r="I142">
            <v>0</v>
          </cell>
          <cell r="J142">
            <v>0</v>
          </cell>
          <cell r="K142">
            <v>0</v>
          </cell>
          <cell r="L142">
            <v>0</v>
          </cell>
          <cell r="M142">
            <v>0</v>
          </cell>
          <cell r="N142">
            <v>4085.9807286349997</v>
          </cell>
          <cell r="P142">
            <v>-801.28687768999998</v>
          </cell>
          <cell r="Q142">
            <v>-1532.633550565</v>
          </cell>
          <cell r="R142">
            <v>-2200.3444511749999</v>
          </cell>
          <cell r="S142">
            <v>-2826.62158116</v>
          </cell>
          <cell r="T142">
            <v>-2761.9134054199999</v>
          </cell>
          <cell r="U142">
            <v>-2932.6465380549998</v>
          </cell>
          <cell r="V142">
            <v>-3047.9721578150002</v>
          </cell>
          <cell r="W142">
            <v>-2108.663703185</v>
          </cell>
          <cell r="X142">
            <v>-1001.9953123050002</v>
          </cell>
          <cell r="Y142">
            <v>-601.68334362500025</v>
          </cell>
          <cell r="Z142">
            <v>1496.4708055049998</v>
          </cell>
          <cell r="AA142">
            <v>8495.5</v>
          </cell>
        </row>
        <row r="143">
          <cell r="B143" t="str">
            <v>Jøtul</v>
          </cell>
          <cell r="C143">
            <v>0</v>
          </cell>
          <cell r="D143">
            <v>0</v>
          </cell>
          <cell r="E143">
            <v>0</v>
          </cell>
          <cell r="F143">
            <v>0</v>
          </cell>
          <cell r="G143">
            <v>0</v>
          </cell>
          <cell r="H143">
            <v>0</v>
          </cell>
          <cell r="I143">
            <v>0</v>
          </cell>
          <cell r="J143">
            <v>0</v>
          </cell>
          <cell r="K143">
            <v>0</v>
          </cell>
          <cell r="L143">
            <v>0</v>
          </cell>
          <cell r="M143">
            <v>0</v>
          </cell>
          <cell r="N143">
            <v>0</v>
          </cell>
          <cell r="P143">
            <v>0</v>
          </cell>
          <cell r="Q143">
            <v>0</v>
          </cell>
          <cell r="R143">
            <v>0</v>
          </cell>
          <cell r="S143">
            <v>0</v>
          </cell>
          <cell r="T143">
            <v>0</v>
          </cell>
          <cell r="U143">
            <v>0</v>
          </cell>
          <cell r="V143">
            <v>0</v>
          </cell>
          <cell r="W143">
            <v>0</v>
          </cell>
          <cell r="X143">
            <v>0</v>
          </cell>
          <cell r="Y143">
            <v>0</v>
          </cell>
          <cell r="Z143">
            <v>0</v>
          </cell>
          <cell r="AA143">
            <v>0</v>
          </cell>
        </row>
        <row r="144">
          <cell r="B144" t="str">
            <v>Libris Emo</v>
          </cell>
          <cell r="C144">
            <v>0</v>
          </cell>
          <cell r="D144">
            <v>-3173</v>
          </cell>
          <cell r="E144">
            <v>-7848</v>
          </cell>
          <cell r="F144">
            <v>-9238</v>
          </cell>
          <cell r="G144">
            <v>-10915</v>
          </cell>
          <cell r="H144">
            <v>0</v>
          </cell>
          <cell r="I144">
            <v>0</v>
          </cell>
          <cell r="J144">
            <v>0</v>
          </cell>
          <cell r="K144">
            <v>0</v>
          </cell>
          <cell r="L144">
            <v>0</v>
          </cell>
          <cell r="M144">
            <v>0</v>
          </cell>
          <cell r="N144">
            <v>8115</v>
          </cell>
          <cell r="P144">
            <v>518</v>
          </cell>
          <cell r="Q144">
            <v>124</v>
          </cell>
          <cell r="R144">
            <v>-1233</v>
          </cell>
          <cell r="S144">
            <v>-2524</v>
          </cell>
          <cell r="T144">
            <v>-4289</v>
          </cell>
          <cell r="U144">
            <v>-1265</v>
          </cell>
          <cell r="V144">
            <v>-2319</v>
          </cell>
          <cell r="W144">
            <v>1694</v>
          </cell>
          <cell r="X144">
            <v>2804</v>
          </cell>
          <cell r="Y144">
            <v>5367</v>
          </cell>
          <cell r="Z144">
            <v>9036</v>
          </cell>
          <cell r="AA144">
            <v>7620</v>
          </cell>
        </row>
        <row r="145">
          <cell r="B145" t="str">
            <v>Libris Detalj</v>
          </cell>
          <cell r="C145">
            <v>0</v>
          </cell>
          <cell r="D145">
            <v>0</v>
          </cell>
          <cell r="E145">
            <v>-5689</v>
          </cell>
          <cell r="F145">
            <v>-9860</v>
          </cell>
          <cell r="G145">
            <v>-11931</v>
          </cell>
          <cell r="H145">
            <v>0</v>
          </cell>
          <cell r="I145">
            <v>0</v>
          </cell>
          <cell r="J145">
            <v>0</v>
          </cell>
          <cell r="K145">
            <v>0</v>
          </cell>
          <cell r="L145">
            <v>0</v>
          </cell>
          <cell r="M145">
            <v>0</v>
          </cell>
          <cell r="N145">
            <v>0</v>
          </cell>
          <cell r="P145">
            <v>0</v>
          </cell>
          <cell r="Q145">
            <v>0</v>
          </cell>
          <cell r="R145">
            <v>-3492</v>
          </cell>
          <cell r="S145">
            <v>-6877</v>
          </cell>
          <cell r="T145">
            <v>-8205</v>
          </cell>
          <cell r="U145">
            <v>0</v>
          </cell>
          <cell r="V145">
            <v>0</v>
          </cell>
          <cell r="W145">
            <v>0</v>
          </cell>
          <cell r="X145">
            <v>0</v>
          </cell>
          <cell r="Y145">
            <v>0</v>
          </cell>
          <cell r="Z145">
            <v>0</v>
          </cell>
          <cell r="AA145">
            <v>0</v>
          </cell>
        </row>
        <row r="146">
          <cell r="B146" t="str">
            <v>Tomra Konfeksjon</v>
          </cell>
          <cell r="C146">
            <v>0</v>
          </cell>
          <cell r="D146">
            <v>0</v>
          </cell>
          <cell r="E146">
            <v>-15</v>
          </cell>
          <cell r="F146">
            <v>-382</v>
          </cell>
          <cell r="G146">
            <v>-514</v>
          </cell>
          <cell r="H146">
            <v>0</v>
          </cell>
          <cell r="I146">
            <v>0</v>
          </cell>
          <cell r="J146">
            <v>0</v>
          </cell>
          <cell r="K146">
            <v>0</v>
          </cell>
          <cell r="L146">
            <v>0</v>
          </cell>
          <cell r="M146">
            <v>0</v>
          </cell>
          <cell r="N146">
            <v>869.23850000000084</v>
          </cell>
          <cell r="P146">
            <v>0</v>
          </cell>
          <cell r="Q146">
            <v>0</v>
          </cell>
          <cell r="R146">
            <v>0</v>
          </cell>
          <cell r="S146">
            <v>0</v>
          </cell>
          <cell r="T146">
            <v>0</v>
          </cell>
          <cell r="U146">
            <v>0</v>
          </cell>
          <cell r="V146">
            <v>0</v>
          </cell>
          <cell r="W146">
            <v>0</v>
          </cell>
          <cell r="X146">
            <v>0</v>
          </cell>
          <cell r="Y146">
            <v>0</v>
          </cell>
          <cell r="Z146">
            <v>0</v>
          </cell>
          <cell r="AA146">
            <v>370</v>
          </cell>
        </row>
        <row r="147">
          <cell r="B147" t="str">
            <v>Brooks Sports</v>
          </cell>
          <cell r="C147">
            <v>1407.626</v>
          </cell>
          <cell r="D147">
            <v>5148.5540000000001</v>
          </cell>
          <cell r="E147">
            <v>8480</v>
          </cell>
          <cell r="F147">
            <v>9331.9403999999995</v>
          </cell>
          <cell r="G147">
            <v>11086.3392</v>
          </cell>
          <cell r="H147">
            <v>0</v>
          </cell>
          <cell r="I147">
            <v>0</v>
          </cell>
          <cell r="J147">
            <v>0</v>
          </cell>
          <cell r="K147">
            <v>0</v>
          </cell>
          <cell r="L147">
            <v>0</v>
          </cell>
          <cell r="M147">
            <v>0</v>
          </cell>
          <cell r="N147">
            <v>29804.413999999997</v>
          </cell>
          <cell r="P147">
            <v>-623.904</v>
          </cell>
          <cell r="Q147">
            <v>1845.7159999999999</v>
          </cell>
          <cell r="R147">
            <v>7668.82</v>
          </cell>
          <cell r="S147">
            <v>9657.5139999999992</v>
          </cell>
          <cell r="T147">
            <v>11561.721</v>
          </cell>
          <cell r="U147">
            <v>11815.181999999999</v>
          </cell>
          <cell r="V147">
            <v>18086.717000000001</v>
          </cell>
          <cell r="W147">
            <v>20822.795999999998</v>
          </cell>
          <cell r="X147">
            <v>23233.924999999999</v>
          </cell>
          <cell r="Y147">
            <v>26496.422999999999</v>
          </cell>
          <cell r="Z147">
            <v>29596.446</v>
          </cell>
          <cell r="AA147">
            <v>29504.414000000001</v>
          </cell>
        </row>
        <row r="148">
          <cell r="B148" t="str">
            <v xml:space="preserve">Rena Box </v>
          </cell>
          <cell r="C148">
            <v>710.27</v>
          </cell>
          <cell r="D148">
            <v>778.49799999999993</v>
          </cell>
          <cell r="E148">
            <v>755</v>
          </cell>
          <cell r="F148">
            <v>840.41250000000002</v>
          </cell>
          <cell r="G148">
            <v>944.24090000000001</v>
          </cell>
          <cell r="H148">
            <v>0</v>
          </cell>
          <cell r="I148">
            <v>0</v>
          </cell>
          <cell r="J148">
            <v>0</v>
          </cell>
          <cell r="K148">
            <v>0</v>
          </cell>
          <cell r="L148">
            <v>0</v>
          </cell>
          <cell r="M148">
            <v>0</v>
          </cell>
          <cell r="N148">
            <v>5108.2139999999999</v>
          </cell>
          <cell r="P148">
            <v>740.88599999999997</v>
          </cell>
          <cell r="Q148">
            <v>558.91399999999999</v>
          </cell>
          <cell r="R148">
            <v>994.34699999999998</v>
          </cell>
          <cell r="S148">
            <v>695.39299999999992</v>
          </cell>
          <cell r="T148">
            <v>1234.81</v>
          </cell>
          <cell r="U148">
            <v>1527.2650000000001</v>
          </cell>
          <cell r="V148">
            <v>2021.1889999999999</v>
          </cell>
          <cell r="W148">
            <v>3255.9989999999998</v>
          </cell>
          <cell r="X148">
            <v>3379.48</v>
          </cell>
          <cell r="Y148">
            <v>3730.4259999999999</v>
          </cell>
          <cell r="Z148">
            <v>4263.3440000000001</v>
          </cell>
          <cell r="AA148">
            <v>4610</v>
          </cell>
        </row>
        <row r="149">
          <cell r="B149" t="str">
            <v>Helly Hansen</v>
          </cell>
          <cell r="C149">
            <v>0</v>
          </cell>
          <cell r="D149">
            <v>0</v>
          </cell>
          <cell r="E149">
            <v>0</v>
          </cell>
          <cell r="F149">
            <v>0</v>
          </cell>
          <cell r="G149">
            <v>0</v>
          </cell>
          <cell r="H149">
            <v>0</v>
          </cell>
          <cell r="I149">
            <v>0</v>
          </cell>
          <cell r="J149">
            <v>0</v>
          </cell>
          <cell r="K149">
            <v>0</v>
          </cell>
          <cell r="L149">
            <v>0</v>
          </cell>
          <cell r="M149">
            <v>0</v>
          </cell>
          <cell r="N149">
            <v>0</v>
          </cell>
          <cell r="P149">
            <v>0</v>
          </cell>
          <cell r="Q149">
            <v>0</v>
          </cell>
          <cell r="R149">
            <v>0</v>
          </cell>
          <cell r="S149">
            <v>0</v>
          </cell>
          <cell r="T149">
            <v>0</v>
          </cell>
          <cell r="U149">
            <v>0</v>
          </cell>
          <cell r="V149">
            <v>0</v>
          </cell>
          <cell r="W149">
            <v>0</v>
          </cell>
          <cell r="X149">
            <v>0</v>
          </cell>
          <cell r="Y149">
            <v>0</v>
          </cell>
          <cell r="Z149">
            <v>0</v>
          </cell>
          <cell r="AA149">
            <v>0</v>
          </cell>
        </row>
        <row r="150">
          <cell r="B150" t="str">
            <v>AS Edb</v>
          </cell>
          <cell r="C150">
            <v>0</v>
          </cell>
          <cell r="D150">
            <v>0</v>
          </cell>
          <cell r="E150">
            <v>0</v>
          </cell>
          <cell r="F150">
            <v>0</v>
          </cell>
          <cell r="G150">
            <v>0</v>
          </cell>
          <cell r="H150">
            <v>0</v>
          </cell>
          <cell r="I150">
            <v>0</v>
          </cell>
          <cell r="J150">
            <v>0</v>
          </cell>
          <cell r="K150">
            <v>0</v>
          </cell>
          <cell r="L150">
            <v>0</v>
          </cell>
          <cell r="M150">
            <v>0</v>
          </cell>
          <cell r="N150">
            <v>0</v>
          </cell>
          <cell r="P150">
            <v>0</v>
          </cell>
          <cell r="Q150">
            <v>0</v>
          </cell>
          <cell r="R150">
            <v>0</v>
          </cell>
          <cell r="S150">
            <v>0</v>
          </cell>
          <cell r="T150">
            <v>0</v>
          </cell>
          <cell r="U150">
            <v>0</v>
          </cell>
          <cell r="V150">
            <v>0</v>
          </cell>
          <cell r="W150">
            <v>0</v>
          </cell>
          <cell r="X150">
            <v>0</v>
          </cell>
          <cell r="Y150">
            <v>0</v>
          </cell>
          <cell r="Z150">
            <v>0</v>
          </cell>
          <cell r="AA150">
            <v>0</v>
          </cell>
        </row>
        <row r="151">
          <cell r="B151" t="str">
            <v>Legend Properties</v>
          </cell>
          <cell r="C151">
            <v>0</v>
          </cell>
          <cell r="D151">
            <v>1393.4459999999999</v>
          </cell>
          <cell r="E151">
            <v>1730</v>
          </cell>
          <cell r="F151">
            <v>306.96600000000001</v>
          </cell>
          <cell r="G151">
            <v>-3627.5153999999998</v>
          </cell>
          <cell r="H151">
            <v>0</v>
          </cell>
          <cell r="I151">
            <v>0</v>
          </cell>
          <cell r="J151">
            <v>0</v>
          </cell>
          <cell r="K151">
            <v>0</v>
          </cell>
          <cell r="L151">
            <v>0</v>
          </cell>
          <cell r="M151">
            <v>0</v>
          </cell>
          <cell r="N151">
            <v>38047.375</v>
          </cell>
          <cell r="P151">
            <v>-5134.21</v>
          </cell>
          <cell r="Q151">
            <v>-4659.7829999999994</v>
          </cell>
          <cell r="R151">
            <v>7993.77</v>
          </cell>
          <cell r="S151">
            <v>9378.0569999999989</v>
          </cell>
          <cell r="T151">
            <v>10658.36</v>
          </cell>
          <cell r="U151">
            <v>7083.91</v>
          </cell>
          <cell r="V151">
            <v>4022.8809999999999</v>
          </cell>
          <cell r="W151">
            <v>-2989.54</v>
          </cell>
          <cell r="X151">
            <v>-6843.4469999999992</v>
          </cell>
          <cell r="Y151">
            <v>-7707.8139999999994</v>
          </cell>
          <cell r="Z151">
            <v>2326.6419999999998</v>
          </cell>
          <cell r="AA151">
            <v>37323.756999999998</v>
          </cell>
        </row>
        <row r="152">
          <cell r="B152" t="str">
            <v>Slemmestad Eiendom</v>
          </cell>
          <cell r="C152">
            <v>0</v>
          </cell>
          <cell r="D152">
            <v>9756</v>
          </cell>
          <cell r="E152">
            <v>9427</v>
          </cell>
          <cell r="F152">
            <v>31165</v>
          </cell>
          <cell r="G152">
            <v>31031</v>
          </cell>
          <cell r="H152">
            <v>0</v>
          </cell>
          <cell r="I152">
            <v>0</v>
          </cell>
          <cell r="J152">
            <v>0</v>
          </cell>
          <cell r="K152">
            <v>0</v>
          </cell>
          <cell r="L152">
            <v>0</v>
          </cell>
          <cell r="M152">
            <v>0</v>
          </cell>
          <cell r="N152">
            <v>-12006</v>
          </cell>
          <cell r="P152">
            <v>-274</v>
          </cell>
          <cell r="Q152">
            <v>-1370</v>
          </cell>
          <cell r="R152">
            <v>-2465</v>
          </cell>
          <cell r="S152">
            <v>-3565</v>
          </cell>
          <cell r="T152">
            <v>-4658</v>
          </cell>
          <cell r="U152">
            <v>-3564</v>
          </cell>
          <cell r="V152">
            <v>-4667</v>
          </cell>
          <cell r="W152">
            <v>-5771</v>
          </cell>
          <cell r="X152">
            <v>-6871</v>
          </cell>
          <cell r="Y152">
            <v>-8081</v>
          </cell>
          <cell r="Z152">
            <v>-8581</v>
          </cell>
          <cell r="AA152">
            <v>-12006</v>
          </cell>
        </row>
        <row r="153">
          <cell r="B153" t="str">
            <v>Avantor</v>
          </cell>
          <cell r="C153">
            <v>0</v>
          </cell>
          <cell r="D153">
            <v>0</v>
          </cell>
          <cell r="E153">
            <v>0</v>
          </cell>
          <cell r="F153">
            <v>0</v>
          </cell>
          <cell r="G153">
            <v>0</v>
          </cell>
          <cell r="H153">
            <v>0</v>
          </cell>
          <cell r="I153">
            <v>0</v>
          </cell>
          <cell r="J153">
            <v>0</v>
          </cell>
          <cell r="K153">
            <v>0</v>
          </cell>
          <cell r="L153">
            <v>0</v>
          </cell>
          <cell r="M153">
            <v>0</v>
          </cell>
          <cell r="N153">
            <v>0</v>
          </cell>
          <cell r="P153">
            <v>0</v>
          </cell>
          <cell r="Q153">
            <v>0</v>
          </cell>
          <cell r="R153">
            <v>0</v>
          </cell>
          <cell r="S153">
            <v>0</v>
          </cell>
          <cell r="T153">
            <v>0</v>
          </cell>
          <cell r="U153">
            <v>0</v>
          </cell>
          <cell r="V153">
            <v>0</v>
          </cell>
          <cell r="W153">
            <v>0</v>
          </cell>
          <cell r="X153">
            <v>0</v>
          </cell>
          <cell r="Y153">
            <v>0</v>
          </cell>
          <cell r="Z153">
            <v>0</v>
          </cell>
          <cell r="AA153">
            <v>0</v>
          </cell>
        </row>
        <row r="154">
          <cell r="B154" t="str">
            <v>RGI Realty, Inc.</v>
          </cell>
          <cell r="C154">
            <v>0</v>
          </cell>
          <cell r="D154">
            <v>0</v>
          </cell>
          <cell r="E154">
            <v>0</v>
          </cell>
          <cell r="F154">
            <v>0</v>
          </cell>
          <cell r="G154">
            <v>0</v>
          </cell>
          <cell r="H154">
            <v>0</v>
          </cell>
          <cell r="I154">
            <v>0</v>
          </cell>
          <cell r="J154">
            <v>0</v>
          </cell>
          <cell r="K154">
            <v>0</v>
          </cell>
          <cell r="L154">
            <v>0</v>
          </cell>
          <cell r="M154">
            <v>0</v>
          </cell>
          <cell r="N154">
            <v>0</v>
          </cell>
          <cell r="P154">
            <v>0</v>
          </cell>
          <cell r="Q154">
            <v>0</v>
          </cell>
          <cell r="R154">
            <v>0</v>
          </cell>
          <cell r="S154">
            <v>0</v>
          </cell>
          <cell r="T154">
            <v>0</v>
          </cell>
          <cell r="U154">
            <v>0</v>
          </cell>
          <cell r="V154">
            <v>0</v>
          </cell>
          <cell r="W154">
            <v>0</v>
          </cell>
          <cell r="X154">
            <v>0</v>
          </cell>
          <cell r="Y154">
            <v>0</v>
          </cell>
          <cell r="Z154">
            <v>0</v>
          </cell>
          <cell r="AA154">
            <v>0</v>
          </cell>
        </row>
        <row r="155">
          <cell r="B155" t="str">
            <v>RGI Holdings, Inc.</v>
          </cell>
          <cell r="C155">
            <v>0</v>
          </cell>
          <cell r="D155">
            <v>-19.625999999999998</v>
          </cell>
          <cell r="E155">
            <v>-102</v>
          </cell>
          <cell r="F155">
            <v>-275.65530000000001</v>
          </cell>
          <cell r="G155">
            <v>-264.93090000000001</v>
          </cell>
          <cell r="H155">
            <v>0</v>
          </cell>
          <cell r="I155">
            <v>0</v>
          </cell>
          <cell r="J155">
            <v>0</v>
          </cell>
          <cell r="K155">
            <v>0</v>
          </cell>
          <cell r="L155">
            <v>0</v>
          </cell>
          <cell r="M155">
            <v>0</v>
          </cell>
          <cell r="N155">
            <v>-318.45099999999996</v>
          </cell>
          <cell r="P155">
            <v>-19.497</v>
          </cell>
          <cell r="Q155">
            <v>-58.491</v>
          </cell>
          <cell r="R155">
            <v>-97.484999999999999</v>
          </cell>
          <cell r="S155">
            <v>-162.47499999999999</v>
          </cell>
          <cell r="T155">
            <v>-181.97199999999998</v>
          </cell>
          <cell r="U155">
            <v>-201.46899999999999</v>
          </cell>
          <cell r="V155">
            <v>-220.96599999999998</v>
          </cell>
          <cell r="W155">
            <v>-240.46299999999999</v>
          </cell>
          <cell r="X155">
            <v>-259.95999999999998</v>
          </cell>
          <cell r="Y155">
            <v>-279.45699999999999</v>
          </cell>
          <cell r="Z155">
            <v>-298.95400000000001</v>
          </cell>
          <cell r="AA155">
            <v>-318.45099999999996</v>
          </cell>
        </row>
        <row r="156">
          <cell r="B156" t="str">
            <v>KW Properties</v>
          </cell>
          <cell r="C156">
            <v>0</v>
          </cell>
          <cell r="D156">
            <v>0</v>
          </cell>
          <cell r="E156">
            <v>0</v>
          </cell>
          <cell r="F156">
            <v>0</v>
          </cell>
          <cell r="G156">
            <v>0</v>
          </cell>
          <cell r="H156">
            <v>0</v>
          </cell>
          <cell r="I156">
            <v>0</v>
          </cell>
          <cell r="J156">
            <v>0</v>
          </cell>
          <cell r="K156">
            <v>0</v>
          </cell>
          <cell r="L156">
            <v>0</v>
          </cell>
          <cell r="M156">
            <v>0</v>
          </cell>
          <cell r="N156">
            <v>-25.995999999999999</v>
          </cell>
          <cell r="P156">
            <v>0</v>
          </cell>
          <cell r="Q156">
            <v>-12.997999999999999</v>
          </cell>
          <cell r="R156">
            <v>-19.497</v>
          </cell>
          <cell r="S156">
            <v>-19.497</v>
          </cell>
          <cell r="T156">
            <v>-25.995999999999999</v>
          </cell>
          <cell r="U156">
            <v>-25.995999999999999</v>
          </cell>
          <cell r="V156">
            <v>-25.995999999999999</v>
          </cell>
          <cell r="W156">
            <v>-25.995999999999999</v>
          </cell>
          <cell r="X156">
            <v>-25.995999999999999</v>
          </cell>
          <cell r="Y156">
            <v>-25.995999999999999</v>
          </cell>
          <cell r="Z156">
            <v>-25.995999999999999</v>
          </cell>
          <cell r="AA156">
            <v>-25.995999999999999</v>
          </cell>
        </row>
        <row r="157">
          <cell r="B157" t="str">
            <v>Resource Group, Inc.</v>
          </cell>
          <cell r="C157">
            <v>0</v>
          </cell>
          <cell r="D157">
            <v>2446.7080000000001</v>
          </cell>
          <cell r="E157">
            <v>-348</v>
          </cell>
          <cell r="F157">
            <v>2326.2618000000002</v>
          </cell>
          <cell r="G157">
            <v>2296.0677999999998</v>
          </cell>
          <cell r="H157">
            <v>0</v>
          </cell>
          <cell r="I157">
            <v>0</v>
          </cell>
          <cell r="J157">
            <v>0</v>
          </cell>
          <cell r="K157">
            <v>0</v>
          </cell>
          <cell r="L157">
            <v>0</v>
          </cell>
          <cell r="M157">
            <v>0</v>
          </cell>
          <cell r="N157">
            <v>246.96199999999999</v>
          </cell>
          <cell r="P157">
            <v>19.497</v>
          </cell>
          <cell r="Q157">
            <v>38.994</v>
          </cell>
          <cell r="R157">
            <v>64.989999999999995</v>
          </cell>
          <cell r="S157">
            <v>77.988</v>
          </cell>
          <cell r="T157">
            <v>103.98399999999999</v>
          </cell>
          <cell r="U157">
            <v>123.48099999999999</v>
          </cell>
          <cell r="V157">
            <v>142.97799999999998</v>
          </cell>
          <cell r="W157">
            <v>162.47499999999999</v>
          </cell>
          <cell r="X157">
            <v>188.471</v>
          </cell>
          <cell r="Y157">
            <v>207.96799999999999</v>
          </cell>
          <cell r="Z157">
            <v>227.465</v>
          </cell>
          <cell r="AA157">
            <v>246.96199999999999</v>
          </cell>
        </row>
        <row r="158">
          <cell r="B158" t="str">
            <v>Elimineringer Konsern</v>
          </cell>
          <cell r="C158">
            <v>0</v>
          </cell>
          <cell r="D158">
            <v>-4000</v>
          </cell>
          <cell r="E158">
            <v>-469685</v>
          </cell>
          <cell r="F158">
            <v>-782704</v>
          </cell>
          <cell r="G158">
            <v>-784883</v>
          </cell>
          <cell r="H158">
            <v>0</v>
          </cell>
          <cell r="I158">
            <v>0</v>
          </cell>
          <cell r="J158">
            <v>0</v>
          </cell>
          <cell r="K158">
            <v>0</v>
          </cell>
          <cell r="L158">
            <v>0</v>
          </cell>
          <cell r="M158">
            <v>0</v>
          </cell>
          <cell r="N158">
            <v>-800685</v>
          </cell>
          <cell r="P158">
            <v>0</v>
          </cell>
          <cell r="Q158">
            <v>-5000</v>
          </cell>
          <cell r="R158">
            <v>-11930</v>
          </cell>
          <cell r="S158">
            <v>-15031.2</v>
          </cell>
          <cell r="T158">
            <v>-19160.5</v>
          </cell>
          <cell r="U158">
            <v>0</v>
          </cell>
          <cell r="V158">
            <v>0</v>
          </cell>
          <cell r="W158">
            <v>0</v>
          </cell>
          <cell r="X158">
            <v>0</v>
          </cell>
          <cell r="Y158">
            <v>0</v>
          </cell>
          <cell r="Z158">
            <v>0</v>
          </cell>
          <cell r="AA158">
            <v>-43000</v>
          </cell>
        </row>
        <row r="159">
          <cell r="B159" t="str">
            <v>Aker RGI konsern</v>
          </cell>
          <cell r="C159">
            <v>333.89599999999996</v>
          </cell>
          <cell r="D159">
            <v>35632.535000772004</v>
          </cell>
          <cell r="E159">
            <v>158275.375</v>
          </cell>
          <cell r="F159">
            <v>224057.28874625883</v>
          </cell>
          <cell r="G159">
            <v>196939.38474301016</v>
          </cell>
          <cell r="H159">
            <v>0</v>
          </cell>
          <cell r="I159">
            <v>0</v>
          </cell>
          <cell r="J159">
            <v>0</v>
          </cell>
          <cell r="K159">
            <v>0</v>
          </cell>
          <cell r="L159">
            <v>0</v>
          </cell>
          <cell r="M159">
            <v>0</v>
          </cell>
          <cell r="N159">
            <v>955960.00222863536</v>
          </cell>
          <cell r="O159">
            <v>0</v>
          </cell>
          <cell r="P159">
            <v>-11334.731877690003</v>
          </cell>
          <cell r="Q159">
            <v>64992.876449434989</v>
          </cell>
          <cell r="R159">
            <v>154703.12254882499</v>
          </cell>
          <cell r="S159">
            <v>221901.61308550666</v>
          </cell>
          <cell r="T159">
            <v>269048.77692791331</v>
          </cell>
          <cell r="U159">
            <v>245153.18046194498</v>
          </cell>
          <cell r="V159">
            <v>291458.58117551834</v>
          </cell>
          <cell r="W159">
            <v>313217.70596348168</v>
          </cell>
          <cell r="X159">
            <v>394522.13168769493</v>
          </cell>
          <cell r="Y159">
            <v>472003.99032304174</v>
          </cell>
          <cell r="Z159">
            <v>561290.80913883832</v>
          </cell>
          <cell r="AA159">
            <v>972877.59300000011</v>
          </cell>
        </row>
        <row r="201">
          <cell r="B201" t="str">
            <v>Aker RGI ASA</v>
          </cell>
          <cell r="C201">
            <v>0</v>
          </cell>
          <cell r="D201">
            <v>-36000</v>
          </cell>
          <cell r="E201">
            <v>-58583</v>
          </cell>
          <cell r="F201">
            <v>-28621</v>
          </cell>
          <cell r="G201">
            <v>173829</v>
          </cell>
          <cell r="H201">
            <v>0</v>
          </cell>
          <cell r="I201">
            <v>0</v>
          </cell>
          <cell r="J201">
            <v>0</v>
          </cell>
          <cell r="K201">
            <v>0</v>
          </cell>
          <cell r="L201">
            <v>0</v>
          </cell>
          <cell r="M201">
            <v>0</v>
          </cell>
          <cell r="N201">
            <v>758000</v>
          </cell>
          <cell r="P201">
            <v>0</v>
          </cell>
          <cell r="Q201">
            <v>-38000</v>
          </cell>
          <cell r="R201">
            <v>-57559</v>
          </cell>
          <cell r="S201">
            <v>-76282</v>
          </cell>
          <cell r="T201">
            <v>78535</v>
          </cell>
          <cell r="U201">
            <v>0</v>
          </cell>
          <cell r="V201">
            <v>0</v>
          </cell>
          <cell r="W201">
            <v>0</v>
          </cell>
          <cell r="X201">
            <v>0</v>
          </cell>
          <cell r="Y201">
            <v>0</v>
          </cell>
          <cell r="Z201">
            <v>0</v>
          </cell>
          <cell r="AA201">
            <v>19000</v>
          </cell>
        </row>
        <row r="202">
          <cell r="B202" t="str">
            <v>RGI Norway AS</v>
          </cell>
          <cell r="C202">
            <v>-1077</v>
          </cell>
          <cell r="D202">
            <v>-4562</v>
          </cell>
          <cell r="E202">
            <v>-5382</v>
          </cell>
          <cell r="F202">
            <v>-5393</v>
          </cell>
          <cell r="G202">
            <v>-5861</v>
          </cell>
          <cell r="H202">
            <v>0</v>
          </cell>
          <cell r="I202">
            <v>0</v>
          </cell>
          <cell r="J202">
            <v>0</v>
          </cell>
          <cell r="K202">
            <v>0</v>
          </cell>
          <cell r="L202">
            <v>0</v>
          </cell>
          <cell r="M202">
            <v>0</v>
          </cell>
          <cell r="N202">
            <v>-18600</v>
          </cell>
          <cell r="P202">
            <v>-1550</v>
          </cell>
          <cell r="Q202">
            <v>-3100</v>
          </cell>
          <cell r="R202">
            <v>-4650</v>
          </cell>
          <cell r="S202">
            <v>-6200</v>
          </cell>
          <cell r="T202">
            <v>-7750</v>
          </cell>
          <cell r="U202">
            <v>-9300</v>
          </cell>
          <cell r="V202">
            <v>-10850</v>
          </cell>
          <cell r="W202">
            <v>-12400</v>
          </cell>
          <cell r="X202">
            <v>-13950</v>
          </cell>
          <cell r="Y202">
            <v>-15500</v>
          </cell>
          <cell r="Z202">
            <v>-17050</v>
          </cell>
          <cell r="AA202">
            <v>-18600</v>
          </cell>
        </row>
        <row r="203">
          <cell r="B203" t="str">
            <v>RGI (Antilles) NV</v>
          </cell>
          <cell r="C203">
            <v>0</v>
          </cell>
          <cell r="D203">
            <v>927832.23399999994</v>
          </cell>
          <cell r="E203">
            <v>939543</v>
          </cell>
          <cell r="F203">
            <v>953545.46909999999</v>
          </cell>
          <cell r="G203">
            <v>920896.89370000002</v>
          </cell>
          <cell r="H203">
            <v>0</v>
          </cell>
          <cell r="I203">
            <v>0</v>
          </cell>
          <cell r="J203">
            <v>0</v>
          </cell>
          <cell r="K203">
            <v>0</v>
          </cell>
          <cell r="L203">
            <v>0</v>
          </cell>
          <cell r="M203">
            <v>0</v>
          </cell>
          <cell r="N203">
            <v>923884.84199999995</v>
          </cell>
          <cell r="P203">
            <v>923884.84199999995</v>
          </cell>
          <cell r="Q203">
            <v>923884.84199999995</v>
          </cell>
          <cell r="R203">
            <v>923884.84199999995</v>
          </cell>
          <cell r="S203">
            <v>923884.84199999995</v>
          </cell>
          <cell r="T203">
            <v>923884.84199999995</v>
          </cell>
          <cell r="U203">
            <v>923884.84199999995</v>
          </cell>
          <cell r="V203">
            <v>923884.84199999995</v>
          </cell>
          <cell r="W203">
            <v>923884.84199999995</v>
          </cell>
          <cell r="X203">
            <v>923884.84199999995</v>
          </cell>
          <cell r="Y203">
            <v>923884.84199999995</v>
          </cell>
          <cell r="Z203">
            <v>923884.84199999995</v>
          </cell>
          <cell r="AA203">
            <v>923884.84199999995</v>
          </cell>
        </row>
        <row r="204">
          <cell r="B204" t="str">
            <v>RGI (Denmark) APS</v>
          </cell>
          <cell r="C204">
            <v>0</v>
          </cell>
          <cell r="D204">
            <v>-13.084</v>
          </cell>
          <cell r="E204">
            <v>-10</v>
          </cell>
          <cell r="F204">
            <v>-13.4466</v>
          </cell>
          <cell r="G204">
            <v>-13.5862</v>
          </cell>
          <cell r="H204">
            <v>0</v>
          </cell>
          <cell r="I204">
            <v>0</v>
          </cell>
          <cell r="J204">
            <v>0</v>
          </cell>
          <cell r="K204">
            <v>0</v>
          </cell>
          <cell r="L204">
            <v>0</v>
          </cell>
          <cell r="M204">
            <v>0</v>
          </cell>
          <cell r="N204">
            <v>-45.492999999999995</v>
          </cell>
          <cell r="P204">
            <v>0</v>
          </cell>
          <cell r="Q204">
            <v>-6.4989999999999997</v>
          </cell>
          <cell r="R204">
            <v>-12.997999999999999</v>
          </cell>
          <cell r="S204">
            <v>-12.997999999999999</v>
          </cell>
          <cell r="T204">
            <v>-12.997999999999999</v>
          </cell>
          <cell r="U204">
            <v>-19.497</v>
          </cell>
          <cell r="V204">
            <v>-25.995999999999999</v>
          </cell>
          <cell r="W204">
            <v>-25.995999999999999</v>
          </cell>
          <cell r="X204">
            <v>-32.494999999999997</v>
          </cell>
          <cell r="Y204">
            <v>-32.494999999999997</v>
          </cell>
          <cell r="Z204">
            <v>-38.994</v>
          </cell>
          <cell r="AA204">
            <v>-45.492999999999995</v>
          </cell>
        </row>
        <row r="205">
          <cell r="B205" t="str">
            <v>Aker Invest</v>
          </cell>
          <cell r="C205">
            <v>0</v>
          </cell>
          <cell r="D205">
            <v>-5000</v>
          </cell>
          <cell r="E205">
            <v>19475</v>
          </cell>
          <cell r="F205">
            <v>7893</v>
          </cell>
          <cell r="G205">
            <v>13657</v>
          </cell>
          <cell r="H205">
            <v>0</v>
          </cell>
          <cell r="I205">
            <v>0</v>
          </cell>
          <cell r="J205">
            <v>0</v>
          </cell>
          <cell r="K205">
            <v>0</v>
          </cell>
          <cell r="L205">
            <v>0</v>
          </cell>
          <cell r="M205">
            <v>0</v>
          </cell>
          <cell r="N205">
            <v>-36449</v>
          </cell>
          <cell r="P205">
            <v>0</v>
          </cell>
          <cell r="Q205">
            <v>-7600</v>
          </cell>
          <cell r="R205">
            <v>-11411</v>
          </cell>
          <cell r="S205">
            <v>-15219</v>
          </cell>
          <cell r="T205">
            <v>-9602</v>
          </cell>
          <cell r="U205">
            <v>-13378</v>
          </cell>
          <cell r="V205">
            <v>-17156</v>
          </cell>
          <cell r="W205">
            <v>-20936</v>
          </cell>
          <cell r="X205">
            <v>-24784</v>
          </cell>
          <cell r="Y205">
            <v>-28634</v>
          </cell>
          <cell r="Z205">
            <v>-32524</v>
          </cell>
          <cell r="AA205">
            <v>-36449</v>
          </cell>
        </row>
        <row r="206">
          <cell r="B206" t="str">
            <v>RGI Industries, Inc.</v>
          </cell>
          <cell r="C206">
            <v>0</v>
          </cell>
          <cell r="D206">
            <v>-3042.03</v>
          </cell>
          <cell r="E206">
            <v>-806</v>
          </cell>
          <cell r="F206">
            <v>-11853.177900000001</v>
          </cell>
          <cell r="G206">
            <v>-11527.8907</v>
          </cell>
          <cell r="H206">
            <v>0</v>
          </cell>
          <cell r="I206">
            <v>0</v>
          </cell>
          <cell r="J206">
            <v>0</v>
          </cell>
          <cell r="K206">
            <v>0</v>
          </cell>
          <cell r="L206">
            <v>0</v>
          </cell>
          <cell r="M206">
            <v>0</v>
          </cell>
          <cell r="N206">
            <v>18450.661</v>
          </cell>
          <cell r="P206">
            <v>1455.7759999999998</v>
          </cell>
          <cell r="Q206">
            <v>2716.5819999999999</v>
          </cell>
          <cell r="R206">
            <v>4165.8589999999995</v>
          </cell>
          <cell r="S206">
            <v>5751.6149999999998</v>
          </cell>
          <cell r="T206">
            <v>7395.8619999999992</v>
          </cell>
          <cell r="U206">
            <v>8975.1189999999988</v>
          </cell>
          <cell r="V206">
            <v>10586.870999999999</v>
          </cell>
          <cell r="W206">
            <v>12205.121999999999</v>
          </cell>
          <cell r="X206">
            <v>13751.884</v>
          </cell>
          <cell r="Y206">
            <v>15337.64</v>
          </cell>
          <cell r="Z206">
            <v>16864.904999999999</v>
          </cell>
          <cell r="AA206">
            <v>18450.661</v>
          </cell>
        </row>
        <row r="207">
          <cell r="B207" t="str">
            <v>RGI INC</v>
          </cell>
          <cell r="C207">
            <v>0</v>
          </cell>
          <cell r="D207">
            <v>-37387.53</v>
          </cell>
          <cell r="E207">
            <v>263571</v>
          </cell>
          <cell r="F207">
            <v>221559.62820000001</v>
          </cell>
          <cell r="G207">
            <v>225381.4718</v>
          </cell>
          <cell r="H207">
            <v>0</v>
          </cell>
          <cell r="I207">
            <v>0</v>
          </cell>
          <cell r="J207">
            <v>0</v>
          </cell>
          <cell r="K207">
            <v>0</v>
          </cell>
          <cell r="L207">
            <v>0</v>
          </cell>
          <cell r="M207">
            <v>0</v>
          </cell>
          <cell r="N207">
            <v>-26171.472999999998</v>
          </cell>
          <cell r="P207">
            <v>-2580.1030000000001</v>
          </cell>
          <cell r="Q207">
            <v>-6226.0419999999995</v>
          </cell>
          <cell r="R207">
            <v>-9183.0869999999995</v>
          </cell>
          <cell r="S207">
            <v>-11704.698999999999</v>
          </cell>
          <cell r="T207">
            <v>-14967.197</v>
          </cell>
          <cell r="U207">
            <v>-16111.020999999999</v>
          </cell>
          <cell r="V207">
            <v>-17982.733</v>
          </cell>
          <cell r="W207">
            <v>-20413.359</v>
          </cell>
          <cell r="X207">
            <v>-21641.67</v>
          </cell>
          <cell r="Y207">
            <v>-22837.485999999997</v>
          </cell>
          <cell r="Z207">
            <v>-24878.171999999999</v>
          </cell>
          <cell r="AA207">
            <v>-26171.472999999998</v>
          </cell>
        </row>
        <row r="208">
          <cell r="B208" t="str">
            <v>RGI Finance Corporation</v>
          </cell>
          <cell r="C208">
            <v>0</v>
          </cell>
          <cell r="D208">
            <v>-2256.9899999999998</v>
          </cell>
          <cell r="E208">
            <v>-1525</v>
          </cell>
          <cell r="F208">
            <v>-5580.3389999999999</v>
          </cell>
          <cell r="G208">
            <v>-6045.8590000000004</v>
          </cell>
          <cell r="H208">
            <v>0</v>
          </cell>
          <cell r="I208">
            <v>0</v>
          </cell>
          <cell r="J208">
            <v>0</v>
          </cell>
          <cell r="K208">
            <v>0</v>
          </cell>
          <cell r="L208">
            <v>0</v>
          </cell>
          <cell r="M208">
            <v>0</v>
          </cell>
          <cell r="N208">
            <v>-1247.808</v>
          </cell>
          <cell r="P208">
            <v>-77.988</v>
          </cell>
          <cell r="Q208">
            <v>-155.976</v>
          </cell>
          <cell r="R208">
            <v>-298.95400000000001</v>
          </cell>
          <cell r="S208">
            <v>-402.93799999999999</v>
          </cell>
          <cell r="T208">
            <v>-487.42500000000001</v>
          </cell>
          <cell r="U208">
            <v>-630.40300000000002</v>
          </cell>
          <cell r="V208">
            <v>-714.89</v>
          </cell>
          <cell r="W208">
            <v>-792.87799999999993</v>
          </cell>
          <cell r="X208">
            <v>-961.85199999999998</v>
          </cell>
          <cell r="Y208">
            <v>-1046.3389999999999</v>
          </cell>
          <cell r="Z208">
            <v>-1130.826</v>
          </cell>
          <cell r="AA208">
            <v>-1247.808</v>
          </cell>
        </row>
        <row r="209">
          <cell r="B209" t="str">
            <v>RGI Distribution, Inc.</v>
          </cell>
          <cell r="C209">
            <v>0</v>
          </cell>
          <cell r="D209">
            <v>575.69600000000003</v>
          </cell>
          <cell r="E209">
            <v>-1280</v>
          </cell>
          <cell r="F209">
            <v>-2534.6840999999999</v>
          </cell>
          <cell r="G209">
            <v>-713.27549999999997</v>
          </cell>
          <cell r="H209">
            <v>0</v>
          </cell>
          <cell r="I209">
            <v>0</v>
          </cell>
          <cell r="J209">
            <v>0</v>
          </cell>
          <cell r="K209">
            <v>0</v>
          </cell>
          <cell r="L209">
            <v>0</v>
          </cell>
          <cell r="M209">
            <v>0</v>
          </cell>
          <cell r="N209">
            <v>-9137.5939999999991</v>
          </cell>
          <cell r="P209">
            <v>-753.88400000000001</v>
          </cell>
          <cell r="Q209">
            <v>-1553.261</v>
          </cell>
          <cell r="R209">
            <v>-2307.145</v>
          </cell>
          <cell r="S209">
            <v>-3074.027</v>
          </cell>
          <cell r="T209">
            <v>-3827.9109999999996</v>
          </cell>
          <cell r="U209">
            <v>-4594.7929999999997</v>
          </cell>
          <cell r="V209">
            <v>-5342.1779999999999</v>
          </cell>
          <cell r="W209">
            <v>-6096.0619999999999</v>
          </cell>
          <cell r="X209">
            <v>-6862.9439999999995</v>
          </cell>
          <cell r="Y209">
            <v>-7616.8279999999995</v>
          </cell>
          <cell r="Z209">
            <v>-8383.7099999999991</v>
          </cell>
          <cell r="AA209">
            <v>-9137.5939999999991</v>
          </cell>
        </row>
        <row r="210">
          <cell r="B210" t="str">
            <v>RGI (Europe) BV</v>
          </cell>
          <cell r="C210">
            <v>0</v>
          </cell>
          <cell r="D210">
            <v>20118.574000000001</v>
          </cell>
          <cell r="E210">
            <v>60263</v>
          </cell>
          <cell r="F210">
            <v>71339.224799999996</v>
          </cell>
          <cell r="G210">
            <v>80509.114000000001</v>
          </cell>
          <cell r="H210">
            <v>0</v>
          </cell>
          <cell r="I210">
            <v>0</v>
          </cell>
          <cell r="J210">
            <v>0</v>
          </cell>
          <cell r="K210">
            <v>0</v>
          </cell>
          <cell r="L210">
            <v>0</v>
          </cell>
          <cell r="M210">
            <v>0</v>
          </cell>
          <cell r="N210">
            <v>-2092.6779999999999</v>
          </cell>
          <cell r="P210">
            <v>-25.995999999999999</v>
          </cell>
          <cell r="Q210">
            <v>4948.0079999999998</v>
          </cell>
          <cell r="R210">
            <v>7422.0119999999997</v>
          </cell>
          <cell r="S210">
            <v>8994.616</v>
          </cell>
          <cell r="T210">
            <v>11184.779</v>
          </cell>
          <cell r="U210">
            <v>-279.45699999999999</v>
          </cell>
          <cell r="V210">
            <v>-370.44299999999998</v>
          </cell>
          <cell r="W210">
            <v>-526.41899999999998</v>
          </cell>
          <cell r="X210">
            <v>-1007.345</v>
          </cell>
          <cell r="Y210">
            <v>-1390.7859999999998</v>
          </cell>
          <cell r="Z210">
            <v>-1741.732</v>
          </cell>
          <cell r="AA210">
            <v>-2092.6779999999999</v>
          </cell>
        </row>
        <row r="211">
          <cell r="B211" t="str">
            <v>Grundingen</v>
          </cell>
          <cell r="C211">
            <v>0</v>
          </cell>
          <cell r="D211">
            <v>5000</v>
          </cell>
          <cell r="E211">
            <v>6342</v>
          </cell>
          <cell r="F211">
            <v>6483</v>
          </cell>
          <cell r="G211">
            <v>7198</v>
          </cell>
          <cell r="H211">
            <v>0</v>
          </cell>
          <cell r="I211">
            <v>0</v>
          </cell>
          <cell r="J211">
            <v>0</v>
          </cell>
          <cell r="K211">
            <v>0</v>
          </cell>
          <cell r="L211">
            <v>0</v>
          </cell>
          <cell r="M211">
            <v>0</v>
          </cell>
          <cell r="N211">
            <v>3136</v>
          </cell>
          <cell r="P211">
            <v>420</v>
          </cell>
          <cell r="Q211">
            <v>840</v>
          </cell>
          <cell r="R211">
            <v>1000</v>
          </cell>
          <cell r="S211">
            <v>1680</v>
          </cell>
          <cell r="T211">
            <v>2034</v>
          </cell>
          <cell r="U211">
            <v>2386</v>
          </cell>
          <cell r="V211">
            <v>2511</v>
          </cell>
          <cell r="W211">
            <v>2636</v>
          </cell>
          <cell r="X211">
            <v>2761</v>
          </cell>
          <cell r="Y211">
            <v>2886</v>
          </cell>
          <cell r="Z211">
            <v>3011</v>
          </cell>
          <cell r="AA211">
            <v>3136</v>
          </cell>
        </row>
        <row r="212">
          <cell r="B212" t="str">
            <v>Norwegian Contractors</v>
          </cell>
          <cell r="C212">
            <v>0</v>
          </cell>
          <cell r="D212">
            <v>6927</v>
          </cell>
          <cell r="E212">
            <v>9138</v>
          </cell>
          <cell r="F212">
            <v>18780</v>
          </cell>
          <cell r="G212">
            <v>18400</v>
          </cell>
          <cell r="H212">
            <v>0</v>
          </cell>
          <cell r="I212">
            <v>0</v>
          </cell>
          <cell r="J212">
            <v>0</v>
          </cell>
          <cell r="K212">
            <v>0</v>
          </cell>
          <cell r="L212">
            <v>0</v>
          </cell>
          <cell r="M212">
            <v>0</v>
          </cell>
          <cell r="N212">
            <v>29925</v>
          </cell>
          <cell r="P212">
            <v>-2590</v>
          </cell>
          <cell r="Q212">
            <v>440</v>
          </cell>
          <cell r="R212">
            <v>5313</v>
          </cell>
          <cell r="S212">
            <v>9329</v>
          </cell>
          <cell r="T212">
            <v>15343</v>
          </cell>
          <cell r="U212">
            <v>18020</v>
          </cell>
          <cell r="V212">
            <v>18312</v>
          </cell>
          <cell r="W212">
            <v>24497</v>
          </cell>
          <cell r="X212">
            <v>31742</v>
          </cell>
          <cell r="Y212">
            <v>32927</v>
          </cell>
          <cell r="Z212">
            <v>34362</v>
          </cell>
          <cell r="AA212">
            <v>29925</v>
          </cell>
        </row>
        <row r="213">
          <cell r="B213" t="str">
            <v>RGI Seafoods, inc</v>
          </cell>
          <cell r="C213">
            <v>0</v>
          </cell>
          <cell r="D213">
            <v>261.68</v>
          </cell>
          <cell r="E213">
            <v>1047</v>
          </cell>
          <cell r="F213">
            <v>383.22809999999998</v>
          </cell>
          <cell r="G213">
            <v>910.27539999999999</v>
          </cell>
          <cell r="H213">
            <v>0</v>
          </cell>
          <cell r="I213">
            <v>0</v>
          </cell>
          <cell r="J213">
            <v>0</v>
          </cell>
          <cell r="K213">
            <v>0</v>
          </cell>
          <cell r="L213">
            <v>0</v>
          </cell>
          <cell r="M213">
            <v>0</v>
          </cell>
          <cell r="N213">
            <v>5777.6109999999999</v>
          </cell>
          <cell r="P213">
            <v>493.92399999999998</v>
          </cell>
          <cell r="Q213">
            <v>935.85599999999999</v>
          </cell>
          <cell r="R213">
            <v>1423.2809999999999</v>
          </cell>
          <cell r="S213">
            <v>1904.2069999999999</v>
          </cell>
          <cell r="T213">
            <v>2391.6320000000001</v>
          </cell>
          <cell r="U213">
            <v>2866.0589999999997</v>
          </cell>
          <cell r="V213">
            <v>3359.9829999999997</v>
          </cell>
          <cell r="W213">
            <v>3847.4079999999999</v>
          </cell>
          <cell r="X213">
            <v>4321.835</v>
          </cell>
          <cell r="Y213">
            <v>4815.759</v>
          </cell>
          <cell r="Z213">
            <v>5290.1859999999997</v>
          </cell>
          <cell r="AA213">
            <v>5777.6109999999999</v>
          </cell>
        </row>
        <row r="214">
          <cell r="B214" t="str">
            <v>Pesqueras Del Atlantico Sur</v>
          </cell>
          <cell r="C214">
            <v>0</v>
          </cell>
          <cell r="D214">
            <v>0</v>
          </cell>
          <cell r="E214">
            <v>0</v>
          </cell>
          <cell r="F214">
            <v>-638.71349999999995</v>
          </cell>
          <cell r="G214">
            <v>-889.89609999999993</v>
          </cell>
          <cell r="H214">
            <v>0</v>
          </cell>
          <cell r="I214">
            <v>0</v>
          </cell>
          <cell r="J214">
            <v>0</v>
          </cell>
          <cell r="K214">
            <v>0</v>
          </cell>
          <cell r="L214">
            <v>0</v>
          </cell>
          <cell r="M214">
            <v>0</v>
          </cell>
          <cell r="N214">
            <v>0</v>
          </cell>
          <cell r="P214">
            <v>0</v>
          </cell>
          <cell r="Q214">
            <v>0</v>
          </cell>
          <cell r="R214">
            <v>0</v>
          </cell>
          <cell r="S214">
            <v>0</v>
          </cell>
          <cell r="T214">
            <v>0</v>
          </cell>
          <cell r="U214">
            <v>0</v>
          </cell>
          <cell r="V214">
            <v>0</v>
          </cell>
          <cell r="W214">
            <v>0</v>
          </cell>
          <cell r="X214">
            <v>0</v>
          </cell>
          <cell r="Y214">
            <v>0</v>
          </cell>
          <cell r="Z214">
            <v>0</v>
          </cell>
          <cell r="AA214">
            <v>0</v>
          </cell>
        </row>
        <row r="215">
          <cell r="B215" t="str">
            <v>RGI Real Estate</v>
          </cell>
          <cell r="C215">
            <v>0</v>
          </cell>
          <cell r="D215">
            <v>1903.722</v>
          </cell>
          <cell r="E215">
            <v>781</v>
          </cell>
          <cell r="F215">
            <v>3112.8879000000002</v>
          </cell>
          <cell r="G215">
            <v>2995.7570999999998</v>
          </cell>
          <cell r="H215">
            <v>0</v>
          </cell>
          <cell r="I215">
            <v>0</v>
          </cell>
          <cell r="J215">
            <v>0</v>
          </cell>
          <cell r="K215">
            <v>0</v>
          </cell>
          <cell r="L215">
            <v>0</v>
          </cell>
          <cell r="M215">
            <v>0</v>
          </cell>
          <cell r="N215">
            <v>-1930.203</v>
          </cell>
          <cell r="P215">
            <v>-155.976</v>
          </cell>
          <cell r="Q215">
            <v>-337.94799999999998</v>
          </cell>
          <cell r="R215">
            <v>-493.92399999999998</v>
          </cell>
          <cell r="S215">
            <v>-656.399</v>
          </cell>
          <cell r="T215">
            <v>-812.375</v>
          </cell>
          <cell r="U215">
            <v>-981.34899999999993</v>
          </cell>
          <cell r="V215">
            <v>-1130.826</v>
          </cell>
          <cell r="W215">
            <v>-1286.8019999999999</v>
          </cell>
          <cell r="X215">
            <v>-1455.7759999999998</v>
          </cell>
          <cell r="Y215">
            <v>-1611.752</v>
          </cell>
          <cell r="Z215">
            <v>-1774.2269999999999</v>
          </cell>
          <cell r="AA215">
            <v>-1930.203</v>
          </cell>
        </row>
        <row r="216">
          <cell r="B216" t="str">
            <v>North Pacific Aviation</v>
          </cell>
          <cell r="C216">
            <v>0</v>
          </cell>
          <cell r="D216">
            <v>-392.33728194000003</v>
          </cell>
          <cell r="E216">
            <v>-456</v>
          </cell>
          <cell r="F216">
            <v>-705.94650000000001</v>
          </cell>
          <cell r="G216">
            <v>-1548.8268</v>
          </cell>
          <cell r="H216">
            <v>0</v>
          </cell>
          <cell r="I216">
            <v>0</v>
          </cell>
          <cell r="J216">
            <v>0</v>
          </cell>
          <cell r="K216">
            <v>0</v>
          </cell>
          <cell r="L216">
            <v>0</v>
          </cell>
          <cell r="M216">
            <v>0</v>
          </cell>
          <cell r="N216">
            <v>0</v>
          </cell>
          <cell r="P216">
            <v>0</v>
          </cell>
          <cell r="Q216">
            <v>0</v>
          </cell>
          <cell r="R216">
            <v>0</v>
          </cell>
          <cell r="S216">
            <v>0</v>
          </cell>
          <cell r="T216">
            <v>0</v>
          </cell>
          <cell r="U216">
            <v>0</v>
          </cell>
          <cell r="V216">
            <v>0</v>
          </cell>
          <cell r="W216">
            <v>0</v>
          </cell>
          <cell r="X216">
            <v>0</v>
          </cell>
          <cell r="Y216">
            <v>0</v>
          </cell>
          <cell r="Z216">
            <v>0</v>
          </cell>
          <cell r="AA216">
            <v>0</v>
          </cell>
        </row>
        <row r="217">
          <cell r="B217" t="str">
            <v>Norcrest (Finance)</v>
          </cell>
          <cell r="C217">
            <v>0</v>
          </cell>
          <cell r="D217">
            <v>412.14600000000002</v>
          </cell>
          <cell r="E217">
            <v>1728</v>
          </cell>
          <cell r="F217">
            <v>510.9708</v>
          </cell>
          <cell r="G217">
            <v>1412.9648</v>
          </cell>
          <cell r="H217">
            <v>0</v>
          </cell>
          <cell r="I217">
            <v>0</v>
          </cell>
          <cell r="J217">
            <v>0</v>
          </cell>
          <cell r="K217">
            <v>0</v>
          </cell>
          <cell r="L217">
            <v>0</v>
          </cell>
          <cell r="M217">
            <v>0</v>
          </cell>
          <cell r="N217">
            <v>9475.5419999999995</v>
          </cell>
          <cell r="P217">
            <v>786.37899999999991</v>
          </cell>
          <cell r="Q217">
            <v>1585.7559999999999</v>
          </cell>
          <cell r="R217">
            <v>2359.1369999999997</v>
          </cell>
          <cell r="S217">
            <v>3158.5139999999997</v>
          </cell>
          <cell r="T217">
            <v>3957.8909999999996</v>
          </cell>
          <cell r="U217">
            <v>4698.777</v>
          </cell>
          <cell r="V217">
            <v>5504.6529999999993</v>
          </cell>
          <cell r="W217">
            <v>6304.03</v>
          </cell>
          <cell r="X217">
            <v>7103.4069999999992</v>
          </cell>
          <cell r="Y217">
            <v>7870.2889999999998</v>
          </cell>
          <cell r="Z217">
            <v>8676.1649999999991</v>
          </cell>
          <cell r="AA217">
            <v>9475.5419999999995</v>
          </cell>
        </row>
        <row r="218">
          <cell r="B218" t="str">
            <v>Carmina Ventures</v>
          </cell>
          <cell r="C218">
            <v>0</v>
          </cell>
          <cell r="D218">
            <v>0</v>
          </cell>
          <cell r="E218">
            <v>0</v>
          </cell>
          <cell r="F218">
            <v>0</v>
          </cell>
          <cell r="G218">
            <v>0</v>
          </cell>
          <cell r="H218">
            <v>0</v>
          </cell>
          <cell r="I218">
            <v>0</v>
          </cell>
          <cell r="J218">
            <v>0</v>
          </cell>
          <cell r="K218">
            <v>0</v>
          </cell>
          <cell r="L218">
            <v>0</v>
          </cell>
          <cell r="M218">
            <v>0</v>
          </cell>
          <cell r="N218">
            <v>0</v>
          </cell>
          <cell r="P218">
            <v>0</v>
          </cell>
          <cell r="Q218">
            <v>0</v>
          </cell>
          <cell r="R218">
            <v>0</v>
          </cell>
          <cell r="S218">
            <v>0</v>
          </cell>
          <cell r="T218">
            <v>0</v>
          </cell>
          <cell r="U218">
            <v>0</v>
          </cell>
          <cell r="V218">
            <v>0</v>
          </cell>
          <cell r="W218">
            <v>0</v>
          </cell>
          <cell r="X218">
            <v>0</v>
          </cell>
          <cell r="Y218">
            <v>0</v>
          </cell>
          <cell r="Z218">
            <v>0</v>
          </cell>
          <cell r="AA218">
            <v>0</v>
          </cell>
        </row>
        <row r="219">
          <cell r="B219" t="str">
            <v>Bondstone Business</v>
          </cell>
          <cell r="C219">
            <v>0</v>
          </cell>
          <cell r="D219">
            <v>0</v>
          </cell>
          <cell r="E219">
            <v>0</v>
          </cell>
          <cell r="F219">
            <v>0</v>
          </cell>
          <cell r="G219">
            <v>0</v>
          </cell>
          <cell r="H219">
            <v>0</v>
          </cell>
          <cell r="I219">
            <v>0</v>
          </cell>
          <cell r="J219">
            <v>0</v>
          </cell>
          <cell r="K219">
            <v>0</v>
          </cell>
          <cell r="L219">
            <v>0</v>
          </cell>
          <cell r="M219">
            <v>0</v>
          </cell>
          <cell r="N219">
            <v>0</v>
          </cell>
          <cell r="P219">
            <v>0</v>
          </cell>
          <cell r="Q219">
            <v>0</v>
          </cell>
          <cell r="R219">
            <v>0</v>
          </cell>
          <cell r="S219">
            <v>0</v>
          </cell>
          <cell r="T219">
            <v>0</v>
          </cell>
          <cell r="U219">
            <v>0</v>
          </cell>
          <cell r="V219">
            <v>0</v>
          </cell>
          <cell r="W219">
            <v>0</v>
          </cell>
          <cell r="X219">
            <v>0</v>
          </cell>
          <cell r="Y219">
            <v>0</v>
          </cell>
          <cell r="Z219">
            <v>0</v>
          </cell>
          <cell r="AA219">
            <v>0</v>
          </cell>
        </row>
        <row r="220">
          <cell r="B220" t="str">
            <v>Blue Pond Enterprises LTD</v>
          </cell>
          <cell r="C220">
            <v>0</v>
          </cell>
          <cell r="D220">
            <v>0</v>
          </cell>
          <cell r="E220">
            <v>0</v>
          </cell>
          <cell r="F220">
            <v>0</v>
          </cell>
          <cell r="G220">
            <v>0</v>
          </cell>
          <cell r="H220">
            <v>0</v>
          </cell>
          <cell r="I220">
            <v>0</v>
          </cell>
          <cell r="J220">
            <v>0</v>
          </cell>
          <cell r="K220">
            <v>0</v>
          </cell>
          <cell r="L220">
            <v>0</v>
          </cell>
          <cell r="M220">
            <v>0</v>
          </cell>
          <cell r="N220">
            <v>0</v>
          </cell>
          <cell r="P220">
            <v>0</v>
          </cell>
          <cell r="Q220">
            <v>0</v>
          </cell>
          <cell r="R220">
            <v>0</v>
          </cell>
          <cell r="S220">
            <v>0</v>
          </cell>
          <cell r="T220">
            <v>0</v>
          </cell>
          <cell r="U220">
            <v>0</v>
          </cell>
          <cell r="V220">
            <v>0</v>
          </cell>
          <cell r="W220">
            <v>0</v>
          </cell>
          <cell r="X220">
            <v>0</v>
          </cell>
          <cell r="Y220">
            <v>0</v>
          </cell>
          <cell r="Z220">
            <v>0</v>
          </cell>
          <cell r="AA220">
            <v>0</v>
          </cell>
        </row>
        <row r="221">
          <cell r="B221" t="str">
            <v>Antartic Longl. III AS</v>
          </cell>
          <cell r="C221">
            <v>-4245</v>
          </cell>
          <cell r="D221">
            <v>-4245</v>
          </cell>
          <cell r="E221">
            <v>0</v>
          </cell>
          <cell r="F221">
            <v>-4245</v>
          </cell>
          <cell r="G221">
            <v>-4245</v>
          </cell>
          <cell r="H221">
            <v>0</v>
          </cell>
          <cell r="I221">
            <v>0</v>
          </cell>
          <cell r="J221">
            <v>0</v>
          </cell>
          <cell r="K221">
            <v>0</v>
          </cell>
          <cell r="L221">
            <v>0</v>
          </cell>
          <cell r="M221">
            <v>0</v>
          </cell>
          <cell r="N221">
            <v>0</v>
          </cell>
          <cell r="P221">
            <v>0</v>
          </cell>
          <cell r="Q221">
            <v>0</v>
          </cell>
          <cell r="R221">
            <v>0</v>
          </cell>
          <cell r="S221">
            <v>0</v>
          </cell>
          <cell r="T221">
            <v>0</v>
          </cell>
          <cell r="U221">
            <v>0</v>
          </cell>
          <cell r="V221">
            <v>0</v>
          </cell>
          <cell r="W221">
            <v>0</v>
          </cell>
          <cell r="X221">
            <v>0</v>
          </cell>
          <cell r="Y221">
            <v>0</v>
          </cell>
          <cell r="Z221">
            <v>0</v>
          </cell>
          <cell r="AA221">
            <v>0</v>
          </cell>
        </row>
        <row r="222">
          <cell r="B222" t="str">
            <v>Antartic Longl. II AS</v>
          </cell>
          <cell r="C222">
            <v>0</v>
          </cell>
          <cell r="D222">
            <v>0</v>
          </cell>
          <cell r="E222">
            <v>0</v>
          </cell>
          <cell r="F222">
            <v>0</v>
          </cell>
          <cell r="G222">
            <v>0</v>
          </cell>
          <cell r="H222">
            <v>0</v>
          </cell>
          <cell r="I222">
            <v>0</v>
          </cell>
          <cell r="J222">
            <v>0</v>
          </cell>
          <cell r="K222">
            <v>0</v>
          </cell>
          <cell r="L222">
            <v>0</v>
          </cell>
          <cell r="M222">
            <v>0</v>
          </cell>
          <cell r="N222">
            <v>0</v>
          </cell>
          <cell r="P222">
            <v>0</v>
          </cell>
          <cell r="Q222">
            <v>0</v>
          </cell>
          <cell r="R222">
            <v>0</v>
          </cell>
          <cell r="S222">
            <v>0</v>
          </cell>
          <cell r="T222">
            <v>0</v>
          </cell>
          <cell r="U222">
            <v>0</v>
          </cell>
          <cell r="V222">
            <v>0</v>
          </cell>
          <cell r="W222">
            <v>0</v>
          </cell>
          <cell r="X222">
            <v>0</v>
          </cell>
          <cell r="Y222">
            <v>0</v>
          </cell>
          <cell r="Z222">
            <v>0</v>
          </cell>
          <cell r="AA222">
            <v>0</v>
          </cell>
        </row>
        <row r="223">
          <cell r="B223" t="str">
            <v>Elimineringer Holding</v>
          </cell>
          <cell r="C223">
            <v>0</v>
          </cell>
          <cell r="D223">
            <v>-909000</v>
          </cell>
          <cell r="E223">
            <v>-819500</v>
          </cell>
          <cell r="F223">
            <v>-506207.82949999999</v>
          </cell>
          <cell r="G223">
            <v>-480560</v>
          </cell>
          <cell r="H223">
            <v>0</v>
          </cell>
          <cell r="I223">
            <v>0</v>
          </cell>
          <cell r="J223">
            <v>0</v>
          </cell>
          <cell r="K223">
            <v>0</v>
          </cell>
          <cell r="L223">
            <v>0</v>
          </cell>
          <cell r="M223">
            <v>0</v>
          </cell>
          <cell r="N223">
            <v>-831924</v>
          </cell>
          <cell r="P223">
            <v>-924000</v>
          </cell>
          <cell r="Q223">
            <v>-924000</v>
          </cell>
          <cell r="R223">
            <v>-924000</v>
          </cell>
          <cell r="S223">
            <v>-924000</v>
          </cell>
          <cell r="T223">
            <v>-924000</v>
          </cell>
          <cell r="U223">
            <v>-924000</v>
          </cell>
          <cell r="V223">
            <v>-924000</v>
          </cell>
          <cell r="W223">
            <v>-924000</v>
          </cell>
          <cell r="X223">
            <v>-924000</v>
          </cell>
          <cell r="Y223">
            <v>-924000</v>
          </cell>
          <cell r="Z223">
            <v>-924000</v>
          </cell>
          <cell r="AA223">
            <v>-924000</v>
          </cell>
        </row>
        <row r="224">
          <cell r="B224" t="str">
            <v>Aker Maritime</v>
          </cell>
          <cell r="C224">
            <v>0</v>
          </cell>
          <cell r="D224">
            <v>36340.023625000002</v>
          </cell>
          <cell r="E224">
            <v>75738</v>
          </cell>
          <cell r="F224">
            <v>105500</v>
          </cell>
          <cell r="G224">
            <v>144300</v>
          </cell>
          <cell r="H224">
            <v>0</v>
          </cell>
          <cell r="I224">
            <v>0</v>
          </cell>
          <cell r="J224">
            <v>0</v>
          </cell>
          <cell r="K224">
            <v>0</v>
          </cell>
          <cell r="L224">
            <v>0</v>
          </cell>
          <cell r="M224">
            <v>0</v>
          </cell>
          <cell r="N224">
            <v>360000</v>
          </cell>
          <cell r="P224">
            <v>0</v>
          </cell>
          <cell r="Q224">
            <v>40183</v>
          </cell>
          <cell r="R224">
            <v>58500</v>
          </cell>
          <cell r="S224">
            <v>80000</v>
          </cell>
          <cell r="T224">
            <v>95100</v>
          </cell>
          <cell r="U224">
            <v>0</v>
          </cell>
          <cell r="V224">
            <v>0</v>
          </cell>
          <cell r="W224">
            <v>0</v>
          </cell>
          <cell r="X224">
            <v>0</v>
          </cell>
          <cell r="Y224">
            <v>0</v>
          </cell>
          <cell r="Z224">
            <v>0</v>
          </cell>
          <cell r="AA224">
            <v>352500</v>
          </cell>
        </row>
        <row r="225">
          <cell r="B225" t="str">
            <v>Norway Seafoods</v>
          </cell>
          <cell r="C225">
            <v>0</v>
          </cell>
          <cell r="D225">
            <v>3122</v>
          </cell>
          <cell r="E225">
            <v>85373</v>
          </cell>
          <cell r="F225">
            <v>103053</v>
          </cell>
          <cell r="G225">
            <v>79418</v>
          </cell>
          <cell r="H225">
            <v>0</v>
          </cell>
          <cell r="I225">
            <v>0</v>
          </cell>
          <cell r="J225">
            <v>0</v>
          </cell>
          <cell r="K225">
            <v>0</v>
          </cell>
          <cell r="L225">
            <v>0</v>
          </cell>
          <cell r="M225">
            <v>0</v>
          </cell>
          <cell r="N225">
            <v>283511</v>
          </cell>
          <cell r="P225">
            <v>-9286</v>
          </cell>
          <cell r="Q225">
            <v>27692</v>
          </cell>
          <cell r="R225">
            <v>85435</v>
          </cell>
          <cell r="S225">
            <v>134644</v>
          </cell>
          <cell r="T225">
            <v>151124</v>
          </cell>
          <cell r="U225">
            <v>144901</v>
          </cell>
          <cell r="V225">
            <v>165187</v>
          </cell>
          <cell r="W225">
            <v>162966</v>
          </cell>
          <cell r="X225">
            <v>193316</v>
          </cell>
          <cell r="Y225">
            <v>233648</v>
          </cell>
          <cell r="Z225">
            <v>261521</v>
          </cell>
          <cell r="AA225">
            <v>283511</v>
          </cell>
        </row>
        <row r="226">
          <cell r="B226" t="str">
            <v>American Champion</v>
          </cell>
          <cell r="C226">
            <v>0</v>
          </cell>
          <cell r="D226">
            <v>-6400</v>
          </cell>
          <cell r="E226">
            <v>-11186</v>
          </cell>
          <cell r="F226">
            <v>-17176.32</v>
          </cell>
          <cell r="G226">
            <v>-22496.04</v>
          </cell>
          <cell r="H226">
            <v>0</v>
          </cell>
          <cell r="I226">
            <v>0</v>
          </cell>
          <cell r="J226">
            <v>0</v>
          </cell>
          <cell r="K226">
            <v>0</v>
          </cell>
          <cell r="L226">
            <v>0</v>
          </cell>
          <cell r="M226">
            <v>0</v>
          </cell>
          <cell r="N226">
            <v>0</v>
          </cell>
          <cell r="P226">
            <v>0</v>
          </cell>
          <cell r="Q226">
            <v>-5000</v>
          </cell>
          <cell r="R226">
            <v>-7500</v>
          </cell>
          <cell r="S226">
            <v>-9098.6</v>
          </cell>
          <cell r="T226">
            <v>-11373.25</v>
          </cell>
          <cell r="U226">
            <v>0</v>
          </cell>
          <cell r="V226">
            <v>0</v>
          </cell>
          <cell r="W226">
            <v>0</v>
          </cell>
          <cell r="X226">
            <v>0</v>
          </cell>
          <cell r="Y226">
            <v>0</v>
          </cell>
          <cell r="Z226">
            <v>0</v>
          </cell>
          <cell r="AA226">
            <v>0</v>
          </cell>
        </row>
        <row r="227">
          <cell r="B227" t="str">
            <v>American Challenger</v>
          </cell>
          <cell r="C227">
            <v>0</v>
          </cell>
          <cell r="D227">
            <v>98.13</v>
          </cell>
          <cell r="E227">
            <v>145.75</v>
          </cell>
          <cell r="F227">
            <v>194.97569999999999</v>
          </cell>
          <cell r="G227">
            <v>258.13779999999997</v>
          </cell>
          <cell r="H227">
            <v>0</v>
          </cell>
          <cell r="I227">
            <v>0</v>
          </cell>
          <cell r="J227">
            <v>0</v>
          </cell>
          <cell r="K227">
            <v>0</v>
          </cell>
          <cell r="L227">
            <v>0</v>
          </cell>
          <cell r="M227">
            <v>0</v>
          </cell>
          <cell r="N227">
            <v>519.91999999999996</v>
          </cell>
          <cell r="P227">
            <v>45.492999999999995</v>
          </cell>
          <cell r="Q227">
            <v>97.484999999999999</v>
          </cell>
          <cell r="R227">
            <v>142.97799999999998</v>
          </cell>
          <cell r="S227">
            <v>188.471</v>
          </cell>
          <cell r="T227">
            <v>233.964</v>
          </cell>
          <cell r="U227">
            <v>279.45699999999999</v>
          </cell>
          <cell r="V227">
            <v>331.44899999999996</v>
          </cell>
          <cell r="W227">
            <v>376.94200000000001</v>
          </cell>
          <cell r="X227">
            <v>428.93399999999997</v>
          </cell>
          <cell r="Y227">
            <v>474.42699999999996</v>
          </cell>
          <cell r="Z227">
            <v>506.92199999999997</v>
          </cell>
          <cell r="AA227">
            <v>519.91999999999996</v>
          </cell>
        </row>
        <row r="228">
          <cell r="B228" t="str">
            <v>Antartic Longlining SA</v>
          </cell>
          <cell r="C228">
            <v>0</v>
          </cell>
          <cell r="D228">
            <v>-582.23799999999994</v>
          </cell>
          <cell r="E228">
            <v>-873</v>
          </cell>
          <cell r="F228">
            <v>-1418.6162999999999</v>
          </cell>
          <cell r="G228">
            <v>-1800.1714999999999</v>
          </cell>
          <cell r="H228">
            <v>0</v>
          </cell>
          <cell r="I228">
            <v>0</v>
          </cell>
          <cell r="J228">
            <v>0</v>
          </cell>
          <cell r="K228">
            <v>0</v>
          </cell>
          <cell r="L228">
            <v>0</v>
          </cell>
          <cell r="M228">
            <v>0</v>
          </cell>
          <cell r="N228">
            <v>-3691.4319999999998</v>
          </cell>
          <cell r="P228">
            <v>-370.44299999999998</v>
          </cell>
          <cell r="Q228">
            <v>-591.40899999999999</v>
          </cell>
          <cell r="R228">
            <v>-961.85199999999998</v>
          </cell>
          <cell r="S228">
            <v>-1286.8019999999999</v>
          </cell>
          <cell r="T228">
            <v>-1611.752</v>
          </cell>
          <cell r="U228">
            <v>-1897.7079999999999</v>
          </cell>
          <cell r="V228">
            <v>-2222.6579999999999</v>
          </cell>
          <cell r="W228">
            <v>-2547.6079999999997</v>
          </cell>
          <cell r="X228">
            <v>-2833.5639999999999</v>
          </cell>
          <cell r="Y228">
            <v>-3158.5139999999997</v>
          </cell>
          <cell r="Z228">
            <v>-3405.4759999999997</v>
          </cell>
          <cell r="AA228">
            <v>-3691.4319999999998</v>
          </cell>
        </row>
        <row r="229">
          <cell r="B229" t="str">
            <v>International Maritime Management, Inc.</v>
          </cell>
          <cell r="C229">
            <v>0</v>
          </cell>
          <cell r="D229">
            <v>-2342.0360000000001</v>
          </cell>
          <cell r="E229">
            <v>-2382</v>
          </cell>
          <cell r="F229">
            <v>-181.5291</v>
          </cell>
          <cell r="G229">
            <v>-2853.1019999999999</v>
          </cell>
          <cell r="H229">
            <v>0</v>
          </cell>
          <cell r="I229">
            <v>0</v>
          </cell>
          <cell r="J229">
            <v>0</v>
          </cell>
          <cell r="K229">
            <v>0</v>
          </cell>
          <cell r="L229">
            <v>0</v>
          </cell>
          <cell r="M229">
            <v>0</v>
          </cell>
          <cell r="N229">
            <v>0</v>
          </cell>
          <cell r="P229">
            <v>0</v>
          </cell>
          <cell r="Q229">
            <v>0</v>
          </cell>
          <cell r="R229">
            <v>0</v>
          </cell>
          <cell r="S229">
            <v>0</v>
          </cell>
          <cell r="T229">
            <v>0</v>
          </cell>
          <cell r="U229">
            <v>0</v>
          </cell>
          <cell r="V229">
            <v>0</v>
          </cell>
          <cell r="W229">
            <v>0</v>
          </cell>
          <cell r="X229">
            <v>0</v>
          </cell>
          <cell r="Y229">
            <v>0</v>
          </cell>
          <cell r="Z229">
            <v>0</v>
          </cell>
          <cell r="AA229">
            <v>0</v>
          </cell>
        </row>
        <row r="230">
          <cell r="B230" t="str">
            <v>Bering Sea Development Company</v>
          </cell>
          <cell r="C230">
            <v>0</v>
          </cell>
          <cell r="D230">
            <v>-1301.8579999999999</v>
          </cell>
          <cell r="E230">
            <v>-4992</v>
          </cell>
          <cell r="F230">
            <v>-6783.8096999999998</v>
          </cell>
          <cell r="G230">
            <v>-8552.5128999999997</v>
          </cell>
          <cell r="H230">
            <v>0</v>
          </cell>
          <cell r="I230">
            <v>0</v>
          </cell>
          <cell r="J230">
            <v>0</v>
          </cell>
          <cell r="K230">
            <v>0</v>
          </cell>
          <cell r="L230">
            <v>0</v>
          </cell>
          <cell r="M230">
            <v>0</v>
          </cell>
          <cell r="N230">
            <v>-11756.690999999999</v>
          </cell>
          <cell r="P230">
            <v>-1273.8039999999999</v>
          </cell>
          <cell r="Q230">
            <v>-2385.1329999999998</v>
          </cell>
          <cell r="R230">
            <v>-3333.9869999999996</v>
          </cell>
          <cell r="S230">
            <v>-4282.8409999999994</v>
          </cell>
          <cell r="T230">
            <v>-5199.2</v>
          </cell>
          <cell r="U230">
            <v>-6115.5589999999993</v>
          </cell>
          <cell r="V230">
            <v>-7031.9179999999997</v>
          </cell>
          <cell r="W230">
            <v>-7948.277</v>
          </cell>
          <cell r="X230">
            <v>-8864.6360000000004</v>
          </cell>
          <cell r="Y230">
            <v>-9787.4939999999988</v>
          </cell>
          <cell r="Z230">
            <v>-10703.852999999999</v>
          </cell>
          <cell r="AA230">
            <v>-11756.690999999999</v>
          </cell>
        </row>
        <row r="231">
          <cell r="B231" t="str">
            <v>ASC Alaska, Inc.</v>
          </cell>
          <cell r="C231">
            <v>0</v>
          </cell>
          <cell r="D231">
            <v>170.09199999999998</v>
          </cell>
          <cell r="E231">
            <v>196</v>
          </cell>
          <cell r="F231">
            <v>504.2475</v>
          </cell>
          <cell r="G231">
            <v>217.3792</v>
          </cell>
          <cell r="H231">
            <v>0</v>
          </cell>
          <cell r="I231">
            <v>0</v>
          </cell>
          <cell r="J231">
            <v>0</v>
          </cell>
          <cell r="K231">
            <v>0</v>
          </cell>
          <cell r="L231">
            <v>0</v>
          </cell>
          <cell r="M231">
            <v>0</v>
          </cell>
          <cell r="N231">
            <v>2807.5679999999998</v>
          </cell>
          <cell r="P231">
            <v>201.46899999999999</v>
          </cell>
          <cell r="Q231">
            <v>402.93799999999999</v>
          </cell>
          <cell r="R231">
            <v>545.91599999999994</v>
          </cell>
          <cell r="S231">
            <v>701.89199999999994</v>
          </cell>
          <cell r="T231">
            <v>961.85199999999998</v>
          </cell>
          <cell r="U231">
            <v>1221.8119999999999</v>
          </cell>
          <cell r="V231">
            <v>1410.2829999999999</v>
          </cell>
          <cell r="W231">
            <v>1670.2429999999999</v>
          </cell>
          <cell r="X231">
            <v>1923.704</v>
          </cell>
          <cell r="Y231">
            <v>2164.1669999999999</v>
          </cell>
          <cell r="Z231">
            <v>2489.1169999999997</v>
          </cell>
          <cell r="AA231">
            <v>2807.5679999999998</v>
          </cell>
        </row>
        <row r="232">
          <cell r="B232" t="str">
            <v>Royal Seafoods</v>
          </cell>
          <cell r="C232">
            <v>0</v>
          </cell>
          <cell r="D232">
            <v>-992.13355200000001</v>
          </cell>
          <cell r="E232">
            <v>-5895</v>
          </cell>
          <cell r="F232">
            <v>-6723.3</v>
          </cell>
          <cell r="G232">
            <v>-6928.9619999999995</v>
          </cell>
          <cell r="H232">
            <v>0</v>
          </cell>
          <cell r="I232">
            <v>0</v>
          </cell>
          <cell r="J232">
            <v>0</v>
          </cell>
          <cell r="K232">
            <v>0</v>
          </cell>
          <cell r="L232">
            <v>0</v>
          </cell>
          <cell r="M232">
            <v>0</v>
          </cell>
          <cell r="N232">
            <v>142.97799999999998</v>
          </cell>
          <cell r="P232">
            <v>0</v>
          </cell>
          <cell r="Q232">
            <v>0</v>
          </cell>
          <cell r="R232">
            <v>0</v>
          </cell>
          <cell r="S232">
            <v>0</v>
          </cell>
          <cell r="T232">
            <v>0</v>
          </cell>
          <cell r="U232">
            <v>0</v>
          </cell>
          <cell r="V232">
            <v>0</v>
          </cell>
          <cell r="W232">
            <v>0</v>
          </cell>
          <cell r="X232">
            <v>0</v>
          </cell>
          <cell r="Y232">
            <v>0</v>
          </cell>
          <cell r="Z232">
            <v>0</v>
          </cell>
          <cell r="AA232">
            <v>0</v>
          </cell>
        </row>
        <row r="233">
          <cell r="B233" t="str">
            <v>Pesqueras SA</v>
          </cell>
          <cell r="C233">
            <v>0</v>
          </cell>
          <cell r="D233">
            <v>-1635.5</v>
          </cell>
          <cell r="E233">
            <v>-601</v>
          </cell>
          <cell r="F233">
            <v>-3731.4315000000001</v>
          </cell>
          <cell r="G233">
            <v>-4293.2392</v>
          </cell>
          <cell r="H233">
            <v>0</v>
          </cell>
          <cell r="I233">
            <v>0</v>
          </cell>
          <cell r="J233">
            <v>0</v>
          </cell>
          <cell r="K233">
            <v>0</v>
          </cell>
          <cell r="L233">
            <v>0</v>
          </cell>
          <cell r="M233">
            <v>0</v>
          </cell>
          <cell r="N233">
            <v>2892.0549999999998</v>
          </cell>
          <cell r="P233">
            <v>194.97</v>
          </cell>
          <cell r="Q233">
            <v>454.93</v>
          </cell>
          <cell r="R233">
            <v>649.9</v>
          </cell>
          <cell r="S233">
            <v>864.36699999999996</v>
          </cell>
          <cell r="T233">
            <v>1059.337</v>
          </cell>
          <cell r="U233">
            <v>1273.8039999999999</v>
          </cell>
          <cell r="V233">
            <v>1520.7659999999998</v>
          </cell>
          <cell r="W233">
            <v>1761.2289999999998</v>
          </cell>
          <cell r="X233">
            <v>2034.1869999999999</v>
          </cell>
          <cell r="Y233">
            <v>2274.65</v>
          </cell>
          <cell r="Z233">
            <v>2599.6</v>
          </cell>
          <cell r="AA233">
            <v>2892.0549999999998</v>
          </cell>
        </row>
        <row r="234">
          <cell r="B234" t="str">
            <v>Elimineringer Fiskeri</v>
          </cell>
          <cell r="C234">
            <v>0</v>
          </cell>
          <cell r="D234">
            <v>0</v>
          </cell>
          <cell r="E234">
            <v>3741</v>
          </cell>
          <cell r="F234">
            <v>3741</v>
          </cell>
          <cell r="G234">
            <v>3741</v>
          </cell>
          <cell r="H234">
            <v>0</v>
          </cell>
          <cell r="I234">
            <v>0</v>
          </cell>
          <cell r="J234">
            <v>0</v>
          </cell>
          <cell r="K234">
            <v>0</v>
          </cell>
          <cell r="L234">
            <v>0</v>
          </cell>
          <cell r="M234">
            <v>0</v>
          </cell>
          <cell r="N234">
            <v>-13117</v>
          </cell>
          <cell r="P234">
            <v>0</v>
          </cell>
          <cell r="Q234">
            <v>0</v>
          </cell>
          <cell r="R234">
            <v>0</v>
          </cell>
          <cell r="S234">
            <v>0</v>
          </cell>
          <cell r="T234">
            <v>0</v>
          </cell>
          <cell r="U234">
            <v>0</v>
          </cell>
          <cell r="V234">
            <v>0</v>
          </cell>
          <cell r="W234">
            <v>0</v>
          </cell>
          <cell r="X234">
            <v>0</v>
          </cell>
          <cell r="Y234">
            <v>0</v>
          </cell>
          <cell r="Z234">
            <v>0</v>
          </cell>
          <cell r="AA234">
            <v>-13117</v>
          </cell>
        </row>
        <row r="235">
          <cell r="B235" t="str">
            <v>NH Vessel Corporation</v>
          </cell>
          <cell r="C235">
            <v>0</v>
          </cell>
          <cell r="D235">
            <v>6.5419999999999998</v>
          </cell>
          <cell r="E235">
            <v>-39</v>
          </cell>
          <cell r="F235">
            <v>-100.84950000000001</v>
          </cell>
          <cell r="G235">
            <v>-149.44819999999999</v>
          </cell>
          <cell r="H235">
            <v>0</v>
          </cell>
          <cell r="I235">
            <v>0</v>
          </cell>
          <cell r="J235">
            <v>0</v>
          </cell>
          <cell r="K235">
            <v>0</v>
          </cell>
          <cell r="L235">
            <v>0</v>
          </cell>
          <cell r="M235">
            <v>0</v>
          </cell>
          <cell r="N235">
            <v>-1358.2909999999999</v>
          </cell>
          <cell r="P235">
            <v>-422.435</v>
          </cell>
          <cell r="Q235">
            <v>-682.39499999999998</v>
          </cell>
          <cell r="R235">
            <v>-779.88</v>
          </cell>
          <cell r="S235">
            <v>-877.36500000000001</v>
          </cell>
          <cell r="T235">
            <v>-942.35500000000002</v>
          </cell>
          <cell r="U235">
            <v>-1007.345</v>
          </cell>
          <cell r="V235">
            <v>-1039.8399999999999</v>
          </cell>
          <cell r="W235">
            <v>-1078.8339999999998</v>
          </cell>
          <cell r="X235">
            <v>-1111.329</v>
          </cell>
          <cell r="Y235">
            <v>-1150.3229999999999</v>
          </cell>
          <cell r="Z235">
            <v>-1182.818</v>
          </cell>
          <cell r="AA235">
            <v>-1358.2909999999999</v>
          </cell>
        </row>
        <row r="236">
          <cell r="B236" t="str">
            <v>NE Vessel Corporation</v>
          </cell>
          <cell r="C236">
            <v>0</v>
          </cell>
          <cell r="D236">
            <v>104.672</v>
          </cell>
          <cell r="E236">
            <v>151</v>
          </cell>
          <cell r="F236">
            <v>181.5291</v>
          </cell>
          <cell r="G236">
            <v>163.03440000000001</v>
          </cell>
          <cell r="H236">
            <v>0</v>
          </cell>
          <cell r="I236">
            <v>0</v>
          </cell>
          <cell r="J236">
            <v>0</v>
          </cell>
          <cell r="K236">
            <v>0</v>
          </cell>
          <cell r="L236">
            <v>0</v>
          </cell>
          <cell r="M236">
            <v>0</v>
          </cell>
          <cell r="N236">
            <v>-3678.4339999999997</v>
          </cell>
          <cell r="P236">
            <v>-610.90599999999995</v>
          </cell>
          <cell r="Q236">
            <v>-1059.337</v>
          </cell>
          <cell r="R236">
            <v>-1345.2929999999999</v>
          </cell>
          <cell r="S236">
            <v>-1637.7479999999998</v>
          </cell>
          <cell r="T236">
            <v>-1891.2089999999998</v>
          </cell>
          <cell r="U236">
            <v>-2144.67</v>
          </cell>
          <cell r="V236">
            <v>-2398.1309999999999</v>
          </cell>
          <cell r="W236">
            <v>-2625.596</v>
          </cell>
          <cell r="X236">
            <v>-2853.0609999999997</v>
          </cell>
          <cell r="Y236">
            <v>-3080.5259999999998</v>
          </cell>
          <cell r="Z236">
            <v>-3314.49</v>
          </cell>
          <cell r="AA236">
            <v>-3678.4339999999997</v>
          </cell>
        </row>
        <row r="237">
          <cell r="B237" t="str">
            <v>Scancem</v>
          </cell>
          <cell r="C237">
            <v>0</v>
          </cell>
          <cell r="D237">
            <v>-24000</v>
          </cell>
          <cell r="E237">
            <v>-29284</v>
          </cell>
          <cell r="F237">
            <v>3070</v>
          </cell>
          <cell r="G237">
            <v>36100</v>
          </cell>
          <cell r="H237">
            <v>0</v>
          </cell>
          <cell r="I237">
            <v>0</v>
          </cell>
          <cell r="J237">
            <v>0</v>
          </cell>
          <cell r="K237">
            <v>0</v>
          </cell>
          <cell r="L237">
            <v>0</v>
          </cell>
          <cell r="M237">
            <v>0</v>
          </cell>
          <cell r="N237">
            <v>240000</v>
          </cell>
          <cell r="P237">
            <v>-5538.4615384615381</v>
          </cell>
          <cell r="Q237">
            <v>-11446.153846153846</v>
          </cell>
          <cell r="R237">
            <v>-16800</v>
          </cell>
          <cell r="S237">
            <v>2584.6153846153843</v>
          </cell>
          <cell r="T237">
            <v>28061.538461538461</v>
          </cell>
          <cell r="U237">
            <v>75876.923076923078</v>
          </cell>
          <cell r="V237">
            <v>97846.153846153844</v>
          </cell>
          <cell r="W237">
            <v>138830.76923076922</v>
          </cell>
          <cell r="X237">
            <v>182953.84615384619</v>
          </cell>
          <cell r="Y237">
            <v>221353.84615384616</v>
          </cell>
          <cell r="Z237">
            <v>241846.15384615384</v>
          </cell>
          <cell r="AA237">
            <v>240000</v>
          </cell>
        </row>
        <row r="238">
          <cell r="B238" t="str">
            <v>Constructor Group</v>
          </cell>
          <cell r="C238">
            <v>-6900</v>
          </cell>
          <cell r="D238">
            <v>-11400</v>
          </cell>
          <cell r="E238">
            <v>-12396</v>
          </cell>
          <cell r="F238">
            <v>-6400</v>
          </cell>
          <cell r="G238">
            <v>-4700</v>
          </cell>
          <cell r="H238">
            <v>0</v>
          </cell>
          <cell r="I238">
            <v>0</v>
          </cell>
          <cell r="J238">
            <v>0</v>
          </cell>
          <cell r="K238">
            <v>0</v>
          </cell>
          <cell r="L238">
            <v>0</v>
          </cell>
          <cell r="M238">
            <v>0</v>
          </cell>
          <cell r="N238">
            <v>51541</v>
          </cell>
          <cell r="P238">
            <v>-9193</v>
          </cell>
          <cell r="Q238">
            <v>-11520</v>
          </cell>
          <cell r="R238">
            <v>-10307</v>
          </cell>
          <cell r="S238">
            <v>-12898</v>
          </cell>
          <cell r="T238">
            <v>-7550</v>
          </cell>
          <cell r="U238">
            <v>7879</v>
          </cell>
          <cell r="V238">
            <v>2395</v>
          </cell>
          <cell r="W238">
            <v>-1457</v>
          </cell>
          <cell r="X238">
            <v>12441</v>
          </cell>
          <cell r="Y238">
            <v>23199</v>
          </cell>
          <cell r="Z238">
            <v>36655</v>
          </cell>
          <cell r="AA238">
            <v>49077.606500000009</v>
          </cell>
        </row>
        <row r="239">
          <cell r="B239" t="str">
            <v>Atlas-Stord</v>
          </cell>
          <cell r="C239">
            <v>0</v>
          </cell>
          <cell r="D239">
            <v>-3898.1239399999999</v>
          </cell>
          <cell r="E239">
            <v>-3394</v>
          </cell>
          <cell r="F239">
            <v>-5370.4597719999992</v>
          </cell>
          <cell r="G239">
            <v>-23611.45163</v>
          </cell>
          <cell r="H239">
            <v>0</v>
          </cell>
          <cell r="I239">
            <v>0</v>
          </cell>
          <cell r="J239">
            <v>0</v>
          </cell>
          <cell r="K239">
            <v>0</v>
          </cell>
          <cell r="L239">
            <v>0</v>
          </cell>
          <cell r="M239">
            <v>0</v>
          </cell>
          <cell r="N239">
            <v>18246.080000000002</v>
          </cell>
          <cell r="P239">
            <v>-168.16</v>
          </cell>
          <cell r="Q239">
            <v>720.88</v>
          </cell>
          <cell r="R239">
            <v>1258.95</v>
          </cell>
          <cell r="S239">
            <v>1950.79</v>
          </cell>
          <cell r="T239">
            <v>2790.33</v>
          </cell>
          <cell r="U239">
            <v>8650.17</v>
          </cell>
          <cell r="V239">
            <v>9705.61</v>
          </cell>
          <cell r="W239">
            <v>16055.75</v>
          </cell>
          <cell r="X239">
            <v>23661.39</v>
          </cell>
          <cell r="Y239">
            <v>28263.23</v>
          </cell>
          <cell r="Z239">
            <v>30819.77</v>
          </cell>
          <cell r="AA239">
            <v>18246.080000000002</v>
          </cell>
        </row>
        <row r="240">
          <cell r="B240" t="str">
            <v>Langsten Gruppen</v>
          </cell>
          <cell r="C240">
            <v>0</v>
          </cell>
          <cell r="D240">
            <v>-970</v>
          </cell>
          <cell r="E240">
            <v>7046</v>
          </cell>
          <cell r="F240">
            <v>8604</v>
          </cell>
          <cell r="G240">
            <v>8604</v>
          </cell>
          <cell r="H240">
            <v>0</v>
          </cell>
          <cell r="I240">
            <v>0</v>
          </cell>
          <cell r="J240">
            <v>0</v>
          </cell>
          <cell r="K240">
            <v>0</v>
          </cell>
          <cell r="L240">
            <v>0</v>
          </cell>
          <cell r="M240">
            <v>0</v>
          </cell>
          <cell r="N240">
            <v>26105</v>
          </cell>
          <cell r="P240">
            <v>1834</v>
          </cell>
          <cell r="Q240">
            <v>3666</v>
          </cell>
          <cell r="R240">
            <v>5497</v>
          </cell>
          <cell r="S240">
            <v>7872</v>
          </cell>
          <cell r="T240">
            <v>10246</v>
          </cell>
          <cell r="U240">
            <v>12621</v>
          </cell>
          <cell r="V240">
            <v>14906</v>
          </cell>
          <cell r="W240">
            <v>17191</v>
          </cell>
          <cell r="X240">
            <v>19476</v>
          </cell>
          <cell r="Y240">
            <v>21686</v>
          </cell>
          <cell r="Z240">
            <v>23896</v>
          </cell>
          <cell r="AA240">
            <v>26105</v>
          </cell>
        </row>
        <row r="241">
          <cell r="B241" t="str">
            <v>Brattvaag Industrier</v>
          </cell>
          <cell r="C241">
            <v>0</v>
          </cell>
          <cell r="D241">
            <v>1973</v>
          </cell>
          <cell r="E241">
            <v>2935</v>
          </cell>
          <cell r="F241">
            <v>3900</v>
          </cell>
          <cell r="G241">
            <v>5050</v>
          </cell>
          <cell r="H241">
            <v>0</v>
          </cell>
          <cell r="I241">
            <v>0</v>
          </cell>
          <cell r="J241">
            <v>0</v>
          </cell>
          <cell r="K241">
            <v>0</v>
          </cell>
          <cell r="L241">
            <v>0</v>
          </cell>
          <cell r="M241">
            <v>0</v>
          </cell>
          <cell r="N241">
            <v>29813</v>
          </cell>
          <cell r="P241">
            <v>477</v>
          </cell>
          <cell r="Q241">
            <v>1478</v>
          </cell>
          <cell r="R241">
            <v>2210</v>
          </cell>
          <cell r="S241">
            <v>3857</v>
          </cell>
          <cell r="T241">
            <v>5742</v>
          </cell>
          <cell r="U241">
            <v>7597</v>
          </cell>
          <cell r="V241">
            <v>8723</v>
          </cell>
          <cell r="W241">
            <v>10933</v>
          </cell>
          <cell r="X241">
            <v>19028</v>
          </cell>
          <cell r="Y241">
            <v>22373</v>
          </cell>
          <cell r="Z241">
            <v>25532</v>
          </cell>
          <cell r="AA241">
            <v>29813</v>
          </cell>
        </row>
        <row r="242">
          <cell r="B242" t="str">
            <v>Global Waters Industries</v>
          </cell>
          <cell r="C242">
            <v>0</v>
          </cell>
          <cell r="D242">
            <v>-1443.8463765749998</v>
          </cell>
          <cell r="E242">
            <v>-3558.6352925000001</v>
          </cell>
          <cell r="F242">
            <v>-4417.4747184600001</v>
          </cell>
          <cell r="G242">
            <v>-4007.5580967400006</v>
          </cell>
          <cell r="H242">
            <v>0</v>
          </cell>
          <cell r="I242">
            <v>0</v>
          </cell>
          <cell r="J242">
            <v>0</v>
          </cell>
          <cell r="K242">
            <v>0</v>
          </cell>
          <cell r="L242">
            <v>0</v>
          </cell>
          <cell r="M242">
            <v>0</v>
          </cell>
          <cell r="N242">
            <v>2937.7160817550002</v>
          </cell>
          <cell r="P242">
            <v>-845.82086927</v>
          </cell>
          <cell r="Q242">
            <v>-1625.1202260150001</v>
          </cell>
          <cell r="R242">
            <v>-2391.3557586099996</v>
          </cell>
          <cell r="S242">
            <v>-3111.7769148699999</v>
          </cell>
          <cell r="T242">
            <v>-3144.0530097599999</v>
          </cell>
          <cell r="U242">
            <v>-3408.6831908999993</v>
          </cell>
          <cell r="V242">
            <v>-3637.5340924649995</v>
          </cell>
          <cell r="W242">
            <v>-2811.6274307549993</v>
          </cell>
          <cell r="X242">
            <v>-1814.7276598099995</v>
          </cell>
          <cell r="Y242">
            <v>-1527.5575074499995</v>
          </cell>
          <cell r="Z242">
            <v>461.08799834500047</v>
          </cell>
          <cell r="AA242">
            <v>8364.85</v>
          </cell>
        </row>
        <row r="243">
          <cell r="B243" t="str">
            <v>Jøtul</v>
          </cell>
          <cell r="C243">
            <v>0</v>
          </cell>
          <cell r="D243">
            <v>-1000</v>
          </cell>
          <cell r="E243">
            <v>-1205</v>
          </cell>
          <cell r="F243">
            <v>-1407</v>
          </cell>
          <cell r="G243">
            <v>-3349</v>
          </cell>
          <cell r="H243">
            <v>0</v>
          </cell>
          <cell r="I243">
            <v>0</v>
          </cell>
          <cell r="J243">
            <v>0</v>
          </cell>
          <cell r="K243">
            <v>0</v>
          </cell>
          <cell r="L243">
            <v>0</v>
          </cell>
          <cell r="M243">
            <v>0</v>
          </cell>
          <cell r="N243">
            <v>7430</v>
          </cell>
          <cell r="P243">
            <v>-596</v>
          </cell>
          <cell r="Q243">
            <v>-1192</v>
          </cell>
          <cell r="R243">
            <v>-1205</v>
          </cell>
          <cell r="S243">
            <v>-3128</v>
          </cell>
          <cell r="T243">
            <v>-5070</v>
          </cell>
          <cell r="U243">
            <v>-3982</v>
          </cell>
          <cell r="V243">
            <v>-4497</v>
          </cell>
          <cell r="W243">
            <v>-4231</v>
          </cell>
          <cell r="X243">
            <v>-640</v>
          </cell>
          <cell r="Y243">
            <v>3457</v>
          </cell>
          <cell r="Z243">
            <v>6630</v>
          </cell>
          <cell r="AA243">
            <v>7430</v>
          </cell>
        </row>
        <row r="244">
          <cell r="B244" t="str">
            <v>Libris Emo</v>
          </cell>
          <cell r="C244">
            <v>0</v>
          </cell>
          <cell r="D244">
            <v>-4435</v>
          </cell>
          <cell r="E244">
            <v>-10045</v>
          </cell>
          <cell r="F244">
            <v>-12254</v>
          </cell>
          <cell r="G244">
            <v>-15070</v>
          </cell>
          <cell r="H244">
            <v>0</v>
          </cell>
          <cell r="I244">
            <v>0</v>
          </cell>
          <cell r="J244">
            <v>0</v>
          </cell>
          <cell r="K244">
            <v>0</v>
          </cell>
          <cell r="L244">
            <v>0</v>
          </cell>
          <cell r="M244">
            <v>0</v>
          </cell>
          <cell r="N244">
            <v>1150</v>
          </cell>
          <cell r="P244">
            <v>-63</v>
          </cell>
          <cell r="Q244">
            <v>-1036</v>
          </cell>
          <cell r="R244">
            <v>-2973</v>
          </cell>
          <cell r="S244">
            <v>-4844</v>
          </cell>
          <cell r="T244">
            <v>-7191</v>
          </cell>
          <cell r="U244">
            <v>-4747</v>
          </cell>
          <cell r="V244">
            <v>-6382</v>
          </cell>
          <cell r="W244">
            <v>-2949</v>
          </cell>
          <cell r="X244">
            <v>-2420</v>
          </cell>
          <cell r="Y244">
            <v>-437</v>
          </cell>
          <cell r="Z244">
            <v>2651</v>
          </cell>
          <cell r="AA244">
            <v>1150</v>
          </cell>
        </row>
        <row r="245">
          <cell r="B245" t="str">
            <v>Libris Detalj</v>
          </cell>
          <cell r="C245">
            <v>0</v>
          </cell>
          <cell r="D245">
            <v>-5183</v>
          </cell>
          <cell r="E245">
            <v>-6083</v>
          </cell>
          <cell r="F245">
            <v>-10356</v>
          </cell>
          <cell r="G245">
            <v>-12703</v>
          </cell>
          <cell r="H245">
            <v>0</v>
          </cell>
          <cell r="I245">
            <v>0</v>
          </cell>
          <cell r="J245">
            <v>0</v>
          </cell>
          <cell r="K245">
            <v>0</v>
          </cell>
          <cell r="L245">
            <v>0</v>
          </cell>
          <cell r="M245">
            <v>0</v>
          </cell>
          <cell r="N245">
            <v>0</v>
          </cell>
          <cell r="P245">
            <v>0</v>
          </cell>
          <cell r="Q245">
            <v>-3714</v>
          </cell>
          <cell r="R245">
            <v>-4022</v>
          </cell>
          <cell r="S245">
            <v>-7641</v>
          </cell>
          <cell r="T245">
            <v>-8997</v>
          </cell>
          <cell r="U245">
            <v>0</v>
          </cell>
          <cell r="V245">
            <v>0</v>
          </cell>
          <cell r="W245">
            <v>0</v>
          </cell>
          <cell r="X245">
            <v>0</v>
          </cell>
          <cell r="Y245">
            <v>0</v>
          </cell>
          <cell r="Z245">
            <v>0</v>
          </cell>
          <cell r="AA245">
            <v>0</v>
          </cell>
        </row>
        <row r="246">
          <cell r="B246" t="str">
            <v>Tomra Konfeksjon</v>
          </cell>
          <cell r="C246">
            <v>0</v>
          </cell>
          <cell r="D246">
            <v>0</v>
          </cell>
          <cell r="E246">
            <v>-94</v>
          </cell>
          <cell r="F246">
            <v>-459</v>
          </cell>
          <cell r="G246">
            <v>-615</v>
          </cell>
          <cell r="H246">
            <v>0</v>
          </cell>
          <cell r="I246">
            <v>0</v>
          </cell>
          <cell r="J246">
            <v>0</v>
          </cell>
          <cell r="K246">
            <v>0</v>
          </cell>
          <cell r="L246">
            <v>0</v>
          </cell>
          <cell r="M246">
            <v>0</v>
          </cell>
          <cell r="N246">
            <v>695.63</v>
          </cell>
          <cell r="P246">
            <v>0</v>
          </cell>
          <cell r="Q246">
            <v>0</v>
          </cell>
          <cell r="R246">
            <v>0</v>
          </cell>
          <cell r="S246">
            <v>0</v>
          </cell>
          <cell r="T246">
            <v>0</v>
          </cell>
          <cell r="U246">
            <v>0</v>
          </cell>
          <cell r="V246">
            <v>0</v>
          </cell>
          <cell r="W246">
            <v>0</v>
          </cell>
          <cell r="X246">
            <v>0</v>
          </cell>
          <cell r="Y246">
            <v>0</v>
          </cell>
          <cell r="Z246">
            <v>0</v>
          </cell>
          <cell r="AA246">
            <v>695.63</v>
          </cell>
        </row>
        <row r="247">
          <cell r="B247" t="str">
            <v>Brooks Sports</v>
          </cell>
          <cell r="C247">
            <v>923.351</v>
          </cell>
          <cell r="D247">
            <v>4239.2159999999994</v>
          </cell>
          <cell r="E247">
            <v>7097</v>
          </cell>
          <cell r="F247">
            <v>7395.63</v>
          </cell>
          <cell r="G247">
            <v>8647.6162999999997</v>
          </cell>
          <cell r="H247">
            <v>0</v>
          </cell>
          <cell r="I247">
            <v>0</v>
          </cell>
          <cell r="J247">
            <v>0</v>
          </cell>
          <cell r="K247">
            <v>0</v>
          </cell>
          <cell r="L247">
            <v>0</v>
          </cell>
          <cell r="M247">
            <v>0</v>
          </cell>
          <cell r="N247">
            <v>21485.694</v>
          </cell>
          <cell r="P247">
            <v>-1195.816</v>
          </cell>
          <cell r="Q247">
            <v>597.90800000000002</v>
          </cell>
          <cell r="R247">
            <v>5725.6189999999997</v>
          </cell>
          <cell r="S247">
            <v>6986.4249999999993</v>
          </cell>
          <cell r="T247">
            <v>8182.241</v>
          </cell>
          <cell r="U247">
            <v>7805.299</v>
          </cell>
          <cell r="V247">
            <v>13355.445</v>
          </cell>
          <cell r="W247">
            <v>15324.642</v>
          </cell>
          <cell r="X247">
            <v>17014.381999999998</v>
          </cell>
          <cell r="Y247">
            <v>19535.993999999999</v>
          </cell>
          <cell r="Z247">
            <v>21966.62</v>
          </cell>
          <cell r="AA247">
            <v>21485.694</v>
          </cell>
        </row>
        <row r="248">
          <cell r="B248" t="str">
            <v xml:space="preserve">Rena Box </v>
          </cell>
          <cell r="C248">
            <v>710.27</v>
          </cell>
          <cell r="D248">
            <v>745.78800000000001</v>
          </cell>
          <cell r="E248">
            <v>671</v>
          </cell>
          <cell r="F248">
            <v>692.49990000000003</v>
          </cell>
          <cell r="G248">
            <v>794.79269999999997</v>
          </cell>
          <cell r="H248">
            <v>0</v>
          </cell>
          <cell r="I248">
            <v>0</v>
          </cell>
          <cell r="J248">
            <v>0</v>
          </cell>
          <cell r="K248">
            <v>0</v>
          </cell>
          <cell r="L248">
            <v>0</v>
          </cell>
          <cell r="M248">
            <v>0</v>
          </cell>
          <cell r="N248">
            <v>5075.7190000000001</v>
          </cell>
          <cell r="P248">
            <v>740.88599999999997</v>
          </cell>
          <cell r="Q248">
            <v>558.91399999999999</v>
          </cell>
          <cell r="R248">
            <v>994.34699999999998</v>
          </cell>
          <cell r="S248">
            <v>688.89400000000001</v>
          </cell>
          <cell r="T248">
            <v>1221.8119999999999</v>
          </cell>
          <cell r="U248">
            <v>1514.2669999999998</v>
          </cell>
          <cell r="V248">
            <v>2001.692</v>
          </cell>
          <cell r="W248">
            <v>3230.0029999999997</v>
          </cell>
          <cell r="X248">
            <v>3353.4839999999999</v>
          </cell>
          <cell r="Y248">
            <v>3697.9309999999996</v>
          </cell>
          <cell r="Z248">
            <v>4224.3500000000004</v>
          </cell>
          <cell r="AA248">
            <v>5075.7190000000001</v>
          </cell>
        </row>
        <row r="249">
          <cell r="B249" t="str">
            <v>Helly Hansen</v>
          </cell>
          <cell r="C249">
            <v>0</v>
          </cell>
          <cell r="D249">
            <v>-2000</v>
          </cell>
          <cell r="E249">
            <v>-1039.68</v>
          </cell>
          <cell r="F249">
            <v>0</v>
          </cell>
          <cell r="G249">
            <v>0</v>
          </cell>
          <cell r="H249">
            <v>0</v>
          </cell>
          <cell r="I249">
            <v>0</v>
          </cell>
          <cell r="J249">
            <v>0</v>
          </cell>
          <cell r="K249">
            <v>0</v>
          </cell>
          <cell r="L249">
            <v>0</v>
          </cell>
          <cell r="M249">
            <v>0</v>
          </cell>
          <cell r="N249">
            <v>0</v>
          </cell>
          <cell r="P249">
            <v>0</v>
          </cell>
          <cell r="Q249">
            <v>-3000</v>
          </cell>
          <cell r="R249">
            <v>717.48</v>
          </cell>
          <cell r="S249">
            <v>0</v>
          </cell>
          <cell r="T249">
            <v>0</v>
          </cell>
          <cell r="U249">
            <v>0</v>
          </cell>
          <cell r="V249">
            <v>0</v>
          </cell>
          <cell r="W249">
            <v>0</v>
          </cell>
          <cell r="X249">
            <v>0</v>
          </cell>
          <cell r="Y249">
            <v>0</v>
          </cell>
          <cell r="Z249">
            <v>0</v>
          </cell>
          <cell r="AA249">
            <v>0</v>
          </cell>
        </row>
        <row r="250">
          <cell r="B250" t="str">
            <v>AS Edb</v>
          </cell>
          <cell r="C250">
            <v>0</v>
          </cell>
          <cell r="D250">
            <v>1000</v>
          </cell>
          <cell r="E250">
            <v>950</v>
          </cell>
          <cell r="F250">
            <v>189</v>
          </cell>
          <cell r="G250">
            <v>1035</v>
          </cell>
          <cell r="H250">
            <v>0</v>
          </cell>
          <cell r="I250">
            <v>0</v>
          </cell>
          <cell r="J250">
            <v>0</v>
          </cell>
          <cell r="K250">
            <v>0</v>
          </cell>
          <cell r="L250">
            <v>0</v>
          </cell>
          <cell r="M250">
            <v>0</v>
          </cell>
          <cell r="N250">
            <v>5691</v>
          </cell>
          <cell r="P250">
            <v>573</v>
          </cell>
          <cell r="Q250">
            <v>511</v>
          </cell>
          <cell r="R250">
            <v>660</v>
          </cell>
          <cell r="S250">
            <v>-101</v>
          </cell>
          <cell r="T250">
            <v>745</v>
          </cell>
          <cell r="U250">
            <v>872</v>
          </cell>
          <cell r="V250">
            <v>-1722</v>
          </cell>
          <cell r="W250">
            <v>-1031</v>
          </cell>
          <cell r="X250">
            <v>502</v>
          </cell>
          <cell r="Y250">
            <v>2283</v>
          </cell>
          <cell r="Z250">
            <v>4679</v>
          </cell>
          <cell r="AA250">
            <v>5691</v>
          </cell>
        </row>
        <row r="251">
          <cell r="B251" t="str">
            <v>Legend Properties</v>
          </cell>
          <cell r="C251">
            <v>0</v>
          </cell>
          <cell r="D251">
            <v>-10284.023999999999</v>
          </cell>
          <cell r="E251">
            <v>-13110</v>
          </cell>
          <cell r="F251">
            <v>-23524.757999999998</v>
          </cell>
          <cell r="G251">
            <v>-34671.982400000001</v>
          </cell>
          <cell r="H251">
            <v>0</v>
          </cell>
          <cell r="I251">
            <v>0</v>
          </cell>
          <cell r="J251">
            <v>0</v>
          </cell>
          <cell r="K251">
            <v>0</v>
          </cell>
          <cell r="L251">
            <v>0</v>
          </cell>
          <cell r="M251">
            <v>0</v>
          </cell>
          <cell r="N251">
            <v>7989.75</v>
          </cell>
          <cell r="P251">
            <v>-7688.317</v>
          </cell>
          <cell r="Q251">
            <v>-10274.919</v>
          </cell>
          <cell r="R251">
            <v>-721.38900000000001</v>
          </cell>
          <cell r="S251">
            <v>-2456.6219999999998</v>
          </cell>
          <cell r="T251">
            <v>-4211.3519999999999</v>
          </cell>
          <cell r="U251">
            <v>-10346.407999999999</v>
          </cell>
          <cell r="V251">
            <v>-15285.647999999999</v>
          </cell>
          <cell r="W251">
            <v>-24189.277999999998</v>
          </cell>
          <cell r="X251">
            <v>-30025.38</v>
          </cell>
          <cell r="Y251">
            <v>-32904.436999999998</v>
          </cell>
          <cell r="Z251">
            <v>-25196.623</v>
          </cell>
          <cell r="AA251">
            <v>7837.7939999999999</v>
          </cell>
        </row>
        <row r="252">
          <cell r="B252" t="str">
            <v>Slemmestad Eiendom</v>
          </cell>
          <cell r="C252">
            <v>0</v>
          </cell>
          <cell r="D252">
            <v>8333</v>
          </cell>
          <cell r="E252">
            <v>7326</v>
          </cell>
          <cell r="F252">
            <v>28344</v>
          </cell>
          <cell r="G252">
            <v>26777</v>
          </cell>
          <cell r="H252">
            <v>0</v>
          </cell>
          <cell r="I252">
            <v>0</v>
          </cell>
          <cell r="J252">
            <v>0</v>
          </cell>
          <cell r="K252">
            <v>0</v>
          </cell>
          <cell r="L252">
            <v>0</v>
          </cell>
          <cell r="M252">
            <v>0</v>
          </cell>
          <cell r="N252">
            <v>-22466</v>
          </cell>
          <cell r="P252">
            <v>-1145</v>
          </cell>
          <cell r="Q252">
            <v>-3114</v>
          </cell>
          <cell r="R252">
            <v>-5081</v>
          </cell>
          <cell r="S252">
            <v>-7051</v>
          </cell>
          <cell r="T252">
            <v>-9017</v>
          </cell>
          <cell r="U252">
            <v>-8795</v>
          </cell>
          <cell r="V252">
            <v>-10769</v>
          </cell>
          <cell r="W252">
            <v>-12745</v>
          </cell>
          <cell r="X252">
            <v>-14717</v>
          </cell>
          <cell r="Y252">
            <v>-16800</v>
          </cell>
          <cell r="Z252">
            <v>-18170</v>
          </cell>
          <cell r="AA252">
            <v>-22466</v>
          </cell>
        </row>
        <row r="253">
          <cell r="B253" t="str">
            <v>Avantor</v>
          </cell>
          <cell r="C253">
            <v>0</v>
          </cell>
          <cell r="D253">
            <v>0</v>
          </cell>
          <cell r="E253">
            <v>0</v>
          </cell>
          <cell r="F253">
            <v>0</v>
          </cell>
          <cell r="G253">
            <v>0</v>
          </cell>
          <cell r="H253">
            <v>0</v>
          </cell>
          <cell r="I253">
            <v>0</v>
          </cell>
          <cell r="J253">
            <v>0</v>
          </cell>
          <cell r="K253">
            <v>0</v>
          </cell>
          <cell r="L253">
            <v>0</v>
          </cell>
          <cell r="M253">
            <v>0</v>
          </cell>
          <cell r="N253">
            <v>0</v>
          </cell>
          <cell r="P253">
            <v>0</v>
          </cell>
          <cell r="Q253">
            <v>2000</v>
          </cell>
          <cell r="R253">
            <v>2000</v>
          </cell>
          <cell r="S253">
            <v>2000</v>
          </cell>
          <cell r="T253">
            <v>2000</v>
          </cell>
          <cell r="U253">
            <v>2000</v>
          </cell>
          <cell r="V253">
            <v>2000</v>
          </cell>
          <cell r="W253">
            <v>2000</v>
          </cell>
          <cell r="X253">
            <v>2000</v>
          </cell>
          <cell r="Y253">
            <v>2000</v>
          </cell>
          <cell r="Z253">
            <v>2000</v>
          </cell>
          <cell r="AA253">
            <v>2000</v>
          </cell>
        </row>
        <row r="254">
          <cell r="B254" t="str">
            <v>RGI Realty, Inc.</v>
          </cell>
          <cell r="C254">
            <v>0</v>
          </cell>
          <cell r="D254">
            <v>0</v>
          </cell>
          <cell r="E254">
            <v>0</v>
          </cell>
          <cell r="F254">
            <v>0</v>
          </cell>
          <cell r="G254">
            <v>0</v>
          </cell>
          <cell r="H254">
            <v>0</v>
          </cell>
          <cell r="I254">
            <v>0</v>
          </cell>
          <cell r="J254">
            <v>0</v>
          </cell>
          <cell r="K254">
            <v>0</v>
          </cell>
          <cell r="L254">
            <v>0</v>
          </cell>
          <cell r="M254">
            <v>0</v>
          </cell>
          <cell r="N254">
            <v>0</v>
          </cell>
          <cell r="P254">
            <v>0</v>
          </cell>
          <cell r="Q254">
            <v>0</v>
          </cell>
          <cell r="R254">
            <v>0</v>
          </cell>
          <cell r="S254">
            <v>0</v>
          </cell>
          <cell r="T254">
            <v>0</v>
          </cell>
          <cell r="U254">
            <v>0</v>
          </cell>
          <cell r="V254">
            <v>0</v>
          </cell>
          <cell r="W254">
            <v>0</v>
          </cell>
          <cell r="X254">
            <v>0</v>
          </cell>
          <cell r="Y254">
            <v>0</v>
          </cell>
          <cell r="Z254">
            <v>0</v>
          </cell>
          <cell r="AA254">
            <v>0</v>
          </cell>
        </row>
        <row r="255">
          <cell r="B255" t="str">
            <v>RGI Holdings, Inc.</v>
          </cell>
          <cell r="C255">
            <v>0</v>
          </cell>
          <cell r="D255">
            <v>-1929.89</v>
          </cell>
          <cell r="E255">
            <v>-592</v>
          </cell>
          <cell r="F255">
            <v>-3865.8975</v>
          </cell>
          <cell r="G255">
            <v>-2921.0329999999999</v>
          </cell>
          <cell r="H255">
            <v>0</v>
          </cell>
          <cell r="I255">
            <v>0</v>
          </cell>
          <cell r="J255">
            <v>0</v>
          </cell>
          <cell r="K255">
            <v>0</v>
          </cell>
          <cell r="L255">
            <v>0</v>
          </cell>
          <cell r="M255">
            <v>0</v>
          </cell>
          <cell r="N255">
            <v>2866.0589999999997</v>
          </cell>
          <cell r="P255">
            <v>175.47299999999998</v>
          </cell>
          <cell r="Q255">
            <v>201.46899999999999</v>
          </cell>
          <cell r="R255">
            <v>357.44499999999999</v>
          </cell>
          <cell r="S255">
            <v>441.93199999999996</v>
          </cell>
          <cell r="T255">
            <v>617.40499999999997</v>
          </cell>
          <cell r="U255">
            <v>747.38499999999999</v>
          </cell>
          <cell r="V255">
            <v>1117.828</v>
          </cell>
          <cell r="W255">
            <v>1481.7719999999999</v>
          </cell>
          <cell r="X255">
            <v>1806.722</v>
          </cell>
          <cell r="Y255">
            <v>2177.165</v>
          </cell>
          <cell r="Z255">
            <v>2502.1149999999998</v>
          </cell>
          <cell r="AA255">
            <v>2866.0589999999997</v>
          </cell>
        </row>
        <row r="256">
          <cell r="B256" t="str">
            <v>KW Properties</v>
          </cell>
          <cell r="C256">
            <v>0</v>
          </cell>
          <cell r="D256">
            <v>0</v>
          </cell>
          <cell r="E256">
            <v>0</v>
          </cell>
          <cell r="F256">
            <v>0</v>
          </cell>
          <cell r="G256">
            <v>0</v>
          </cell>
          <cell r="H256">
            <v>0</v>
          </cell>
          <cell r="I256">
            <v>0</v>
          </cell>
          <cell r="J256">
            <v>0</v>
          </cell>
          <cell r="K256">
            <v>0</v>
          </cell>
          <cell r="L256">
            <v>0</v>
          </cell>
          <cell r="M256">
            <v>0</v>
          </cell>
          <cell r="N256">
            <v>-142.97799999999998</v>
          </cell>
          <cell r="P256">
            <v>-12.997999999999999</v>
          </cell>
          <cell r="Q256">
            <v>-32.494999999999997</v>
          </cell>
          <cell r="R256">
            <v>-51.991999999999997</v>
          </cell>
          <cell r="S256">
            <v>-58.491</v>
          </cell>
          <cell r="T256">
            <v>-71.48899999999999</v>
          </cell>
          <cell r="U256">
            <v>-84.486999999999995</v>
          </cell>
          <cell r="V256">
            <v>-90.98599999999999</v>
          </cell>
          <cell r="W256">
            <v>-103.98399999999999</v>
          </cell>
          <cell r="X256">
            <v>-110.48299999999999</v>
          </cell>
          <cell r="Y256">
            <v>-123.48099999999999</v>
          </cell>
          <cell r="Z256">
            <v>-136.47899999999998</v>
          </cell>
          <cell r="AA256">
            <v>-142.97799999999998</v>
          </cell>
        </row>
        <row r="257">
          <cell r="B257" t="str">
            <v>Resource Group, Inc.</v>
          </cell>
          <cell r="C257">
            <v>0</v>
          </cell>
          <cell r="D257">
            <v>2355.12</v>
          </cell>
          <cell r="E257">
            <v>2332</v>
          </cell>
          <cell r="F257">
            <v>2292.6453000000001</v>
          </cell>
          <cell r="G257">
            <v>2248.5160999999998</v>
          </cell>
          <cell r="H257">
            <v>0</v>
          </cell>
          <cell r="I257">
            <v>0</v>
          </cell>
          <cell r="J257">
            <v>0</v>
          </cell>
          <cell r="K257">
            <v>0</v>
          </cell>
          <cell r="L257">
            <v>0</v>
          </cell>
          <cell r="M257">
            <v>0</v>
          </cell>
          <cell r="N257">
            <v>2859.56</v>
          </cell>
          <cell r="P257">
            <v>2671.0889999999999</v>
          </cell>
          <cell r="Q257">
            <v>2684.087</v>
          </cell>
          <cell r="R257">
            <v>2703.5839999999998</v>
          </cell>
          <cell r="S257">
            <v>2716.5819999999999</v>
          </cell>
          <cell r="T257">
            <v>2736.0789999999997</v>
          </cell>
          <cell r="U257">
            <v>2755.576</v>
          </cell>
          <cell r="V257">
            <v>2768.5740000000001</v>
          </cell>
          <cell r="W257">
            <v>2788.0709999999999</v>
          </cell>
          <cell r="X257">
            <v>2807.5679999999998</v>
          </cell>
          <cell r="Y257">
            <v>2820.5659999999998</v>
          </cell>
          <cell r="Z257">
            <v>2840.0629999999996</v>
          </cell>
          <cell r="AA257">
            <v>2859.56</v>
          </cell>
        </row>
        <row r="258">
          <cell r="B258" t="str">
            <v>Elimineringer Konsern</v>
          </cell>
          <cell r="C258">
            <v>0</v>
          </cell>
          <cell r="D258">
            <v>-4000</v>
          </cell>
          <cell r="E258">
            <v>-127576</v>
          </cell>
          <cell r="F258">
            <v>-152910</v>
          </cell>
          <cell r="G258">
            <v>-384109</v>
          </cell>
          <cell r="H258">
            <v>0</v>
          </cell>
          <cell r="I258">
            <v>0</v>
          </cell>
          <cell r="J258">
            <v>0</v>
          </cell>
          <cell r="K258">
            <v>0</v>
          </cell>
          <cell r="L258">
            <v>0</v>
          </cell>
          <cell r="M258">
            <v>0</v>
          </cell>
          <cell r="N258">
            <v>-380000</v>
          </cell>
          <cell r="O258">
            <v>0</v>
          </cell>
          <cell r="P258">
            <v>0</v>
          </cell>
          <cell r="Q258">
            <v>-5000</v>
          </cell>
          <cell r="R258">
            <v>-11930</v>
          </cell>
          <cell r="S258">
            <v>-15031.2</v>
          </cell>
          <cell r="T258">
            <v>-167839.5</v>
          </cell>
          <cell r="U258">
            <v>0</v>
          </cell>
          <cell r="V258">
            <v>0</v>
          </cell>
          <cell r="W258">
            <v>0</v>
          </cell>
          <cell r="X258">
            <v>0</v>
          </cell>
          <cell r="Y258">
            <v>0</v>
          </cell>
          <cell r="Z258">
            <v>0</v>
          </cell>
          <cell r="AA258">
            <v>-240000</v>
          </cell>
        </row>
        <row r="259">
          <cell r="B259" t="str">
            <v>Aker RGI konsern</v>
          </cell>
          <cell r="C259">
            <v>-10588.378999999999</v>
          </cell>
          <cell r="D259">
            <v>-64177.9855255152</v>
          </cell>
          <cell r="E259">
            <v>373702.43470749998</v>
          </cell>
          <cell r="F259">
            <v>728396.3532095399</v>
          </cell>
          <cell r="G259">
            <v>718308.11807325995</v>
          </cell>
          <cell r="H259">
            <v>0</v>
          </cell>
          <cell r="I259">
            <v>0</v>
          </cell>
          <cell r="J259">
            <v>0</v>
          </cell>
          <cell r="K259">
            <v>0</v>
          </cell>
          <cell r="L259">
            <v>0</v>
          </cell>
          <cell r="M259">
            <v>0</v>
          </cell>
          <cell r="N259">
            <v>1458600.3100817546</v>
          </cell>
          <cell r="O259">
            <v>0</v>
          </cell>
          <cell r="P259">
            <v>-36189.807407731729</v>
          </cell>
          <cell r="Q259">
            <v>-26053.033072168757</v>
          </cell>
          <cell r="R259">
            <v>33646.493241389806</v>
          </cell>
          <cell r="S259">
            <v>89143.255469745389</v>
          </cell>
          <cell r="T259">
            <v>159979.49845177826</v>
          </cell>
          <cell r="U259">
            <v>225002.10988602298</v>
          </cell>
          <cell r="V259">
            <v>254778.3687536889</v>
          </cell>
          <cell r="W259">
            <v>297788.10280001402</v>
          </cell>
          <cell r="X259">
            <v>406225.9224940362</v>
          </cell>
          <cell r="Y259">
            <v>507490.48764639592</v>
          </cell>
          <cell r="Z259">
            <v>592277.49684449891</v>
          </cell>
          <cell r="AA259">
            <v>764693.11650000012</v>
          </cell>
        </row>
        <row r="301">
          <cell r="B301" t="str">
            <v>Aker RGI ASA</v>
          </cell>
          <cell r="C301">
            <v>0</v>
          </cell>
          <cell r="D301">
            <v>-25920</v>
          </cell>
          <cell r="E301">
            <v>-39335</v>
          </cell>
          <cell r="F301">
            <v>-28621</v>
          </cell>
          <cell r="G301">
            <v>0</v>
          </cell>
          <cell r="H301">
            <v>0</v>
          </cell>
          <cell r="I301">
            <v>0</v>
          </cell>
          <cell r="J301">
            <v>0</v>
          </cell>
          <cell r="K301">
            <v>0</v>
          </cell>
          <cell r="L301">
            <v>0</v>
          </cell>
          <cell r="M301">
            <v>0</v>
          </cell>
          <cell r="N301">
            <v>0</v>
          </cell>
          <cell r="P301">
            <v>0</v>
          </cell>
          <cell r="Q301">
            <v>0</v>
          </cell>
          <cell r="R301">
            <v>0</v>
          </cell>
          <cell r="S301">
            <v>-76282</v>
          </cell>
          <cell r="T301">
            <v>0</v>
          </cell>
          <cell r="U301">
            <v>0</v>
          </cell>
          <cell r="V301">
            <v>0</v>
          </cell>
          <cell r="W301">
            <v>0</v>
          </cell>
          <cell r="X301">
            <v>0</v>
          </cell>
          <cell r="Y301">
            <v>0</v>
          </cell>
          <cell r="Z301">
            <v>0</v>
          </cell>
          <cell r="AA301">
            <v>0</v>
          </cell>
        </row>
        <row r="302">
          <cell r="B302" t="str">
            <v>RGI Norway AS</v>
          </cell>
          <cell r="C302">
            <v>-1077</v>
          </cell>
          <cell r="D302">
            <v>-4562</v>
          </cell>
          <cell r="E302">
            <v>-5831</v>
          </cell>
          <cell r="F302">
            <v>-5392</v>
          </cell>
          <cell r="G302">
            <v>-5860</v>
          </cell>
          <cell r="H302">
            <v>0</v>
          </cell>
          <cell r="I302">
            <v>0</v>
          </cell>
          <cell r="J302">
            <v>0</v>
          </cell>
          <cell r="K302">
            <v>0</v>
          </cell>
          <cell r="L302">
            <v>0</v>
          </cell>
          <cell r="M302">
            <v>0</v>
          </cell>
          <cell r="N302">
            <v>-18600</v>
          </cell>
          <cell r="P302">
            <v>-1550</v>
          </cell>
          <cell r="Q302">
            <v>-3100</v>
          </cell>
          <cell r="R302">
            <v>-4650</v>
          </cell>
          <cell r="S302">
            <v>-6200</v>
          </cell>
          <cell r="T302">
            <v>-7750</v>
          </cell>
          <cell r="U302">
            <v>-9300</v>
          </cell>
          <cell r="V302">
            <v>-10850</v>
          </cell>
          <cell r="W302">
            <v>-12400</v>
          </cell>
          <cell r="X302">
            <v>-13950</v>
          </cell>
          <cell r="Y302">
            <v>-15500</v>
          </cell>
          <cell r="Z302">
            <v>-17050</v>
          </cell>
          <cell r="AA302">
            <v>-18600</v>
          </cell>
        </row>
        <row r="303">
          <cell r="B303" t="str">
            <v>RGI (Antilles) NV</v>
          </cell>
          <cell r="C303">
            <v>0</v>
          </cell>
          <cell r="D303">
            <v>927832.23399999994</v>
          </cell>
          <cell r="E303">
            <v>939543</v>
          </cell>
          <cell r="F303">
            <v>953545.46909999999</v>
          </cell>
          <cell r="G303">
            <v>920896.89370000002</v>
          </cell>
          <cell r="H303">
            <v>0</v>
          </cell>
          <cell r="I303">
            <v>0</v>
          </cell>
          <cell r="J303">
            <v>0</v>
          </cell>
          <cell r="K303">
            <v>0</v>
          </cell>
          <cell r="L303">
            <v>0</v>
          </cell>
          <cell r="M303">
            <v>0</v>
          </cell>
          <cell r="N303">
            <v>923884.84199999995</v>
          </cell>
          <cell r="P303">
            <v>923884.84199999995</v>
          </cell>
          <cell r="Q303">
            <v>923884.84199999995</v>
          </cell>
          <cell r="R303">
            <v>923884.84199999995</v>
          </cell>
          <cell r="S303">
            <v>923884.84199999995</v>
          </cell>
          <cell r="T303">
            <v>923884.84199999995</v>
          </cell>
          <cell r="U303">
            <v>923884.84199999995</v>
          </cell>
          <cell r="V303">
            <v>923884.84199999995</v>
          </cell>
          <cell r="W303">
            <v>923884.84199999995</v>
          </cell>
          <cell r="X303">
            <v>923884.84199999995</v>
          </cell>
          <cell r="Y303">
            <v>923884.84199999995</v>
          </cell>
          <cell r="Z303">
            <v>923884.84199999995</v>
          </cell>
          <cell r="AA303">
            <v>923884.84199999995</v>
          </cell>
        </row>
        <row r="304">
          <cell r="B304" t="str">
            <v>RGI (Denmark) APS</v>
          </cell>
          <cell r="C304">
            <v>0</v>
          </cell>
          <cell r="D304">
            <v>-13.084</v>
          </cell>
          <cell r="E304">
            <v>-10</v>
          </cell>
          <cell r="F304">
            <v>-13.4466</v>
          </cell>
          <cell r="G304">
            <v>-13.5862</v>
          </cell>
          <cell r="H304">
            <v>0</v>
          </cell>
          <cell r="I304">
            <v>0</v>
          </cell>
          <cell r="J304">
            <v>0</v>
          </cell>
          <cell r="K304">
            <v>0</v>
          </cell>
          <cell r="L304">
            <v>0</v>
          </cell>
          <cell r="M304">
            <v>0</v>
          </cell>
          <cell r="N304">
            <v>-45.492999999999995</v>
          </cell>
          <cell r="P304">
            <v>0</v>
          </cell>
          <cell r="Q304">
            <v>-6.4989999999999997</v>
          </cell>
          <cell r="R304">
            <v>-12.997999999999999</v>
          </cell>
          <cell r="S304">
            <v>-12.997999999999999</v>
          </cell>
          <cell r="T304">
            <v>-12.997999999999999</v>
          </cell>
          <cell r="U304">
            <v>-19.497</v>
          </cell>
          <cell r="V304">
            <v>-25.995999999999999</v>
          </cell>
          <cell r="W304">
            <v>-25.995999999999999</v>
          </cell>
          <cell r="X304">
            <v>-32.494999999999997</v>
          </cell>
          <cell r="Y304">
            <v>-32.494999999999997</v>
          </cell>
          <cell r="Z304">
            <v>-38.994</v>
          </cell>
          <cell r="AA304">
            <v>-45.492999999999995</v>
          </cell>
        </row>
        <row r="305">
          <cell r="B305" t="str">
            <v>Aker Invest</v>
          </cell>
          <cell r="C305">
            <v>0</v>
          </cell>
          <cell r="D305">
            <v>-3600</v>
          </cell>
          <cell r="E305">
            <v>14019</v>
          </cell>
          <cell r="F305">
            <v>7893</v>
          </cell>
          <cell r="G305">
            <v>23657</v>
          </cell>
          <cell r="H305">
            <v>0</v>
          </cell>
          <cell r="I305">
            <v>0</v>
          </cell>
          <cell r="J305">
            <v>0</v>
          </cell>
          <cell r="K305">
            <v>0</v>
          </cell>
          <cell r="L305">
            <v>0</v>
          </cell>
          <cell r="M305">
            <v>0</v>
          </cell>
          <cell r="N305">
            <v>-26243.279999999999</v>
          </cell>
          <cell r="P305">
            <v>0</v>
          </cell>
          <cell r="Q305">
            <v>-5472</v>
          </cell>
          <cell r="R305">
            <v>-8215.92</v>
          </cell>
          <cell r="S305">
            <v>-10957.68</v>
          </cell>
          <cell r="T305">
            <v>-6913.44</v>
          </cell>
          <cell r="U305">
            <v>-9632.16</v>
          </cell>
          <cell r="V305">
            <v>-12352.32</v>
          </cell>
          <cell r="W305">
            <v>-15073.92</v>
          </cell>
          <cell r="X305">
            <v>-17844.48</v>
          </cell>
          <cell r="Y305">
            <v>-20616.48</v>
          </cell>
          <cell r="Z305">
            <v>-23417.279999999999</v>
          </cell>
          <cell r="AA305">
            <v>-26243.279999999999</v>
          </cell>
        </row>
        <row r="306">
          <cell r="B306" t="str">
            <v>RGI Industries, Inc.</v>
          </cell>
          <cell r="C306">
            <v>0</v>
          </cell>
          <cell r="D306">
            <v>-3042.03</v>
          </cell>
          <cell r="E306">
            <v>-806</v>
          </cell>
          <cell r="F306">
            <v>-11853.177900000001</v>
          </cell>
          <cell r="G306">
            <v>-11527.8907</v>
          </cell>
          <cell r="H306">
            <v>0</v>
          </cell>
          <cell r="I306">
            <v>0</v>
          </cell>
          <cell r="J306">
            <v>0</v>
          </cell>
          <cell r="K306">
            <v>0</v>
          </cell>
          <cell r="L306">
            <v>0</v>
          </cell>
          <cell r="M306">
            <v>0</v>
          </cell>
          <cell r="N306">
            <v>18450.661</v>
          </cell>
          <cell r="P306">
            <v>1455.7759999999998</v>
          </cell>
          <cell r="Q306">
            <v>2716.5819999999999</v>
          </cell>
          <cell r="R306">
            <v>4165.8589999999995</v>
          </cell>
          <cell r="S306">
            <v>5751.6149999999998</v>
          </cell>
          <cell r="T306">
            <v>7395.8619999999992</v>
          </cell>
          <cell r="U306">
            <v>8975.1189999999988</v>
          </cell>
          <cell r="V306">
            <v>10586.870999999999</v>
          </cell>
          <cell r="W306">
            <v>12205.121999999999</v>
          </cell>
          <cell r="X306">
            <v>13751.884</v>
          </cell>
          <cell r="Y306">
            <v>15337.64</v>
          </cell>
          <cell r="Z306">
            <v>16864.904999999999</v>
          </cell>
          <cell r="AA306">
            <v>18450.661</v>
          </cell>
        </row>
        <row r="307">
          <cell r="B307" t="str">
            <v>RGI INC</v>
          </cell>
          <cell r="C307">
            <v>0</v>
          </cell>
          <cell r="D307">
            <v>-37387.53</v>
          </cell>
          <cell r="E307">
            <v>161010</v>
          </cell>
          <cell r="F307">
            <v>117469.4976</v>
          </cell>
          <cell r="G307">
            <v>120210.6976</v>
          </cell>
          <cell r="H307">
            <v>0</v>
          </cell>
          <cell r="I307">
            <v>0</v>
          </cell>
          <cell r="J307">
            <v>0</v>
          </cell>
          <cell r="K307">
            <v>0</v>
          </cell>
          <cell r="L307">
            <v>0</v>
          </cell>
          <cell r="M307">
            <v>0</v>
          </cell>
          <cell r="N307">
            <v>-17007.882999999998</v>
          </cell>
          <cell r="P307">
            <v>-1676.742</v>
          </cell>
          <cell r="Q307">
            <v>-4042.3779999999997</v>
          </cell>
          <cell r="R307">
            <v>-5972.5810000000001</v>
          </cell>
          <cell r="S307">
            <v>-7610.3289999999997</v>
          </cell>
          <cell r="T307">
            <v>-9729.0029999999988</v>
          </cell>
          <cell r="U307">
            <v>-10476.387999999999</v>
          </cell>
          <cell r="V307">
            <v>-11691.700999999999</v>
          </cell>
          <cell r="W307">
            <v>-13264.458999999999</v>
          </cell>
          <cell r="X307">
            <v>-14070.334999999999</v>
          </cell>
          <cell r="Y307">
            <v>-14843.715999999999</v>
          </cell>
          <cell r="Z307">
            <v>-16169.511999999999</v>
          </cell>
          <cell r="AA307">
            <v>-17007.882999999998</v>
          </cell>
        </row>
        <row r="308">
          <cell r="B308" t="str">
            <v>RGI Finance Corporation</v>
          </cell>
          <cell r="C308">
            <v>0</v>
          </cell>
          <cell r="D308">
            <v>-2256.9899999999998</v>
          </cell>
          <cell r="E308">
            <v>-1525</v>
          </cell>
          <cell r="F308">
            <v>-5580.3389999999999</v>
          </cell>
          <cell r="G308">
            <v>-6045.8590000000004</v>
          </cell>
          <cell r="H308">
            <v>0</v>
          </cell>
          <cell r="I308">
            <v>0</v>
          </cell>
          <cell r="J308">
            <v>0</v>
          </cell>
          <cell r="K308">
            <v>0</v>
          </cell>
          <cell r="L308">
            <v>0</v>
          </cell>
          <cell r="M308">
            <v>0</v>
          </cell>
          <cell r="N308">
            <v>-1247.808</v>
          </cell>
          <cell r="P308">
            <v>-77.988</v>
          </cell>
          <cell r="Q308">
            <v>-155.976</v>
          </cell>
          <cell r="R308">
            <v>-298.95400000000001</v>
          </cell>
          <cell r="S308">
            <v>-402.93799999999999</v>
          </cell>
          <cell r="T308">
            <v>-487.42500000000001</v>
          </cell>
          <cell r="U308">
            <v>-630.40300000000002</v>
          </cell>
          <cell r="V308">
            <v>-714.89</v>
          </cell>
          <cell r="W308">
            <v>-792.87799999999993</v>
          </cell>
          <cell r="X308">
            <v>-961.85199999999998</v>
          </cell>
          <cell r="Y308">
            <v>-1046.3389999999999</v>
          </cell>
          <cell r="Z308">
            <v>-1130.826</v>
          </cell>
          <cell r="AA308">
            <v>-1247.808</v>
          </cell>
        </row>
        <row r="309">
          <cell r="B309" t="str">
            <v>RGI Distribution, Inc.</v>
          </cell>
          <cell r="C309">
            <v>0</v>
          </cell>
          <cell r="D309">
            <v>575.69600000000003</v>
          </cell>
          <cell r="E309">
            <v>-1280</v>
          </cell>
          <cell r="F309">
            <v>-2534.6840999999999</v>
          </cell>
          <cell r="G309">
            <v>-713.27549999999997</v>
          </cell>
          <cell r="H309">
            <v>0</v>
          </cell>
          <cell r="I309">
            <v>0</v>
          </cell>
          <cell r="J309">
            <v>0</v>
          </cell>
          <cell r="K309">
            <v>0</v>
          </cell>
          <cell r="L309">
            <v>0</v>
          </cell>
          <cell r="M309">
            <v>0</v>
          </cell>
          <cell r="N309">
            <v>-6537.9939999999997</v>
          </cell>
          <cell r="P309">
            <v>1845.7159999999999</v>
          </cell>
          <cell r="Q309">
            <v>1046.3389999999999</v>
          </cell>
          <cell r="R309">
            <v>292.45499999999998</v>
          </cell>
          <cell r="S309">
            <v>-474.42699999999996</v>
          </cell>
          <cell r="T309">
            <v>-1228.3109999999999</v>
          </cell>
          <cell r="U309">
            <v>-1995.193</v>
          </cell>
          <cell r="V309">
            <v>-2742.578</v>
          </cell>
          <cell r="W309">
            <v>-3496.462</v>
          </cell>
          <cell r="X309">
            <v>-4263.3440000000001</v>
          </cell>
          <cell r="Y309">
            <v>-5017.2280000000001</v>
          </cell>
          <cell r="Z309">
            <v>-5784.11</v>
          </cell>
          <cell r="AA309">
            <v>-6537.9939999999997</v>
          </cell>
        </row>
        <row r="310">
          <cell r="B310" t="str">
            <v>RGI (Europe) BV</v>
          </cell>
          <cell r="C310">
            <v>0</v>
          </cell>
          <cell r="D310">
            <v>13718.573999999999</v>
          </cell>
          <cell r="E310">
            <v>60263</v>
          </cell>
          <cell r="F310">
            <v>54162.904800000004</v>
          </cell>
          <cell r="G310">
            <v>58013.074000000001</v>
          </cell>
          <cell r="H310">
            <v>0</v>
          </cell>
          <cell r="I310">
            <v>0</v>
          </cell>
          <cell r="J310">
            <v>0</v>
          </cell>
          <cell r="K310">
            <v>0</v>
          </cell>
          <cell r="L310">
            <v>0</v>
          </cell>
          <cell r="M310">
            <v>0</v>
          </cell>
          <cell r="N310">
            <v>-2092.6779999999999</v>
          </cell>
          <cell r="P310">
            <v>-25.995999999999999</v>
          </cell>
          <cell r="Q310">
            <v>-51.991999999999997</v>
          </cell>
          <cell r="R310">
            <v>-77.988</v>
          </cell>
          <cell r="S310">
            <v>-103.98399999999999</v>
          </cell>
          <cell r="T310">
            <v>-188.471</v>
          </cell>
          <cell r="U310">
            <v>-279.45699999999999</v>
          </cell>
          <cell r="V310">
            <v>-370.44299999999998</v>
          </cell>
          <cell r="W310">
            <v>-526.41899999999998</v>
          </cell>
          <cell r="X310">
            <v>-1007.345</v>
          </cell>
          <cell r="Y310">
            <v>-1390.7859999999998</v>
          </cell>
          <cell r="Z310">
            <v>-1741.732</v>
          </cell>
          <cell r="AA310">
            <v>-2092.6779999999999</v>
          </cell>
        </row>
        <row r="311">
          <cell r="B311" t="str">
            <v>Grundingen</v>
          </cell>
          <cell r="C311">
            <v>0</v>
          </cell>
          <cell r="D311">
            <v>3600</v>
          </cell>
          <cell r="E311">
            <v>5285</v>
          </cell>
          <cell r="F311">
            <v>6483</v>
          </cell>
          <cell r="G311">
            <v>7198</v>
          </cell>
          <cell r="H311">
            <v>0</v>
          </cell>
          <cell r="I311">
            <v>0</v>
          </cell>
          <cell r="J311">
            <v>0</v>
          </cell>
          <cell r="K311">
            <v>0</v>
          </cell>
          <cell r="L311">
            <v>0</v>
          </cell>
          <cell r="M311">
            <v>0</v>
          </cell>
          <cell r="N311">
            <v>2257.92</v>
          </cell>
          <cell r="P311">
            <v>302.39999999999998</v>
          </cell>
          <cell r="Q311">
            <v>604.79999999999995</v>
          </cell>
          <cell r="R311">
            <v>720</v>
          </cell>
          <cell r="S311">
            <v>1209.5999999999999</v>
          </cell>
          <cell r="T311">
            <v>1464.48</v>
          </cell>
          <cell r="U311">
            <v>1717.9199999999998</v>
          </cell>
          <cell r="V311">
            <v>1807.9199999999998</v>
          </cell>
          <cell r="W311">
            <v>1897.9199999999998</v>
          </cell>
          <cell r="X311">
            <v>1987.9199999999998</v>
          </cell>
          <cell r="Y311">
            <v>2077.92</v>
          </cell>
          <cell r="Z311">
            <v>2167.92</v>
          </cell>
          <cell r="AA311">
            <v>2257.92</v>
          </cell>
        </row>
        <row r="312">
          <cell r="B312" t="str">
            <v>Norwegian Contractors</v>
          </cell>
          <cell r="C312">
            <v>0</v>
          </cell>
          <cell r="D312">
            <v>6927</v>
          </cell>
          <cell r="E312">
            <v>7223</v>
          </cell>
          <cell r="F312">
            <v>13521.6</v>
          </cell>
          <cell r="G312">
            <v>18400</v>
          </cell>
          <cell r="H312">
            <v>0</v>
          </cell>
          <cell r="I312">
            <v>0</v>
          </cell>
          <cell r="J312">
            <v>0</v>
          </cell>
          <cell r="K312">
            <v>0</v>
          </cell>
          <cell r="L312">
            <v>0</v>
          </cell>
          <cell r="M312">
            <v>0</v>
          </cell>
          <cell r="N312">
            <v>21546</v>
          </cell>
          <cell r="P312">
            <v>-1865</v>
          </cell>
          <cell r="Q312">
            <v>317</v>
          </cell>
          <cell r="R312">
            <v>3826</v>
          </cell>
          <cell r="S312">
            <v>6717</v>
          </cell>
          <cell r="T312">
            <v>11047</v>
          </cell>
          <cell r="U312">
            <v>12975</v>
          </cell>
          <cell r="V312">
            <v>13185</v>
          </cell>
          <cell r="W312">
            <v>17638</v>
          </cell>
          <cell r="X312">
            <v>22854</v>
          </cell>
          <cell r="Y312">
            <v>23707</v>
          </cell>
          <cell r="Z312">
            <v>102923</v>
          </cell>
          <cell r="AA312">
            <v>21546</v>
          </cell>
        </row>
        <row r="313">
          <cell r="B313" t="str">
            <v>RGI Seafoods, inc</v>
          </cell>
          <cell r="C313">
            <v>0</v>
          </cell>
          <cell r="D313">
            <v>261.68</v>
          </cell>
          <cell r="E313">
            <v>1047</v>
          </cell>
          <cell r="F313">
            <v>383.22809999999998</v>
          </cell>
          <cell r="G313">
            <v>910.27539999999999</v>
          </cell>
          <cell r="H313">
            <v>0</v>
          </cell>
          <cell r="I313">
            <v>0</v>
          </cell>
          <cell r="J313">
            <v>0</v>
          </cell>
          <cell r="K313">
            <v>0</v>
          </cell>
          <cell r="L313">
            <v>0</v>
          </cell>
          <cell r="M313">
            <v>0</v>
          </cell>
          <cell r="N313">
            <v>5777.6109999999999</v>
          </cell>
          <cell r="P313">
            <v>493.92399999999998</v>
          </cell>
          <cell r="Q313">
            <v>935.85599999999999</v>
          </cell>
          <cell r="R313">
            <v>1423.2809999999999</v>
          </cell>
          <cell r="S313">
            <v>1904.2069999999999</v>
          </cell>
          <cell r="T313">
            <v>2391.6320000000001</v>
          </cell>
          <cell r="U313">
            <v>2866.0589999999997</v>
          </cell>
          <cell r="V313">
            <v>3359.9829999999997</v>
          </cell>
          <cell r="W313">
            <v>3847.4079999999999</v>
          </cell>
          <cell r="X313">
            <v>4321.835</v>
          </cell>
          <cell r="Y313">
            <v>4815.759</v>
          </cell>
          <cell r="Z313">
            <v>5290.1859999999997</v>
          </cell>
          <cell r="AA313">
            <v>5777.6109999999999</v>
          </cell>
        </row>
        <row r="314">
          <cell r="B314" t="str">
            <v>Pesqueras Del Atlantico Sur</v>
          </cell>
          <cell r="C314">
            <v>0</v>
          </cell>
          <cell r="D314">
            <v>0</v>
          </cell>
          <cell r="E314">
            <v>0</v>
          </cell>
          <cell r="F314">
            <v>-638.71349999999995</v>
          </cell>
          <cell r="G314">
            <v>-889.89609999999993</v>
          </cell>
          <cell r="H314">
            <v>0</v>
          </cell>
          <cell r="I314">
            <v>0</v>
          </cell>
          <cell r="J314">
            <v>0</v>
          </cell>
          <cell r="K314">
            <v>0</v>
          </cell>
          <cell r="L314">
            <v>0</v>
          </cell>
          <cell r="M314">
            <v>0</v>
          </cell>
          <cell r="N314">
            <v>0</v>
          </cell>
          <cell r="P314">
            <v>0</v>
          </cell>
          <cell r="Q314">
            <v>0</v>
          </cell>
          <cell r="R314">
            <v>0</v>
          </cell>
          <cell r="S314">
            <v>0</v>
          </cell>
          <cell r="T314">
            <v>0</v>
          </cell>
          <cell r="U314">
            <v>0</v>
          </cell>
          <cell r="V314">
            <v>0</v>
          </cell>
          <cell r="W314">
            <v>0</v>
          </cell>
          <cell r="X314">
            <v>0</v>
          </cell>
          <cell r="Y314">
            <v>0</v>
          </cell>
          <cell r="Z314">
            <v>0</v>
          </cell>
          <cell r="AA314">
            <v>0</v>
          </cell>
        </row>
        <row r="315">
          <cell r="B315" t="str">
            <v>RGI Real Estate</v>
          </cell>
          <cell r="C315">
            <v>0</v>
          </cell>
          <cell r="D315">
            <v>1903.722</v>
          </cell>
          <cell r="E315">
            <v>781</v>
          </cell>
          <cell r="F315">
            <v>3112.8879000000002</v>
          </cell>
          <cell r="G315">
            <v>2995.7570999999998</v>
          </cell>
          <cell r="H315">
            <v>0</v>
          </cell>
          <cell r="I315">
            <v>0</v>
          </cell>
          <cell r="J315">
            <v>0</v>
          </cell>
          <cell r="K315">
            <v>0</v>
          </cell>
          <cell r="L315">
            <v>0</v>
          </cell>
          <cell r="M315">
            <v>0</v>
          </cell>
          <cell r="N315">
            <v>-1930.203</v>
          </cell>
          <cell r="P315">
            <v>-155.976</v>
          </cell>
          <cell r="Q315">
            <v>-337.94799999999998</v>
          </cell>
          <cell r="R315">
            <v>-493.92399999999998</v>
          </cell>
          <cell r="S315">
            <v>-656.399</v>
          </cell>
          <cell r="T315">
            <v>-812.375</v>
          </cell>
          <cell r="U315">
            <v>-981.34899999999993</v>
          </cell>
          <cell r="V315">
            <v>-1130.826</v>
          </cell>
          <cell r="W315">
            <v>-1286.8019999999999</v>
          </cell>
          <cell r="X315">
            <v>-1455.7759999999998</v>
          </cell>
          <cell r="Y315">
            <v>-1611.752</v>
          </cell>
          <cell r="Z315">
            <v>-1774.2269999999999</v>
          </cell>
          <cell r="AA315">
            <v>-1930.203</v>
          </cell>
        </row>
        <row r="316">
          <cell r="B316" t="str">
            <v>North Pacific Aviation</v>
          </cell>
          <cell r="C316">
            <v>0</v>
          </cell>
          <cell r="D316">
            <v>-392.33682399999998</v>
          </cell>
          <cell r="E316">
            <v>-456</v>
          </cell>
          <cell r="F316">
            <v>-705.94650000000001</v>
          </cell>
          <cell r="G316">
            <v>-1548.8268</v>
          </cell>
          <cell r="H316">
            <v>0</v>
          </cell>
          <cell r="I316">
            <v>0</v>
          </cell>
          <cell r="J316">
            <v>0</v>
          </cell>
          <cell r="K316">
            <v>0</v>
          </cell>
          <cell r="L316">
            <v>0</v>
          </cell>
          <cell r="M316">
            <v>0</v>
          </cell>
          <cell r="N316">
            <v>0</v>
          </cell>
          <cell r="P316">
            <v>0</v>
          </cell>
          <cell r="Q316">
            <v>0</v>
          </cell>
          <cell r="R316">
            <v>0</v>
          </cell>
          <cell r="S316">
            <v>0</v>
          </cell>
          <cell r="T316">
            <v>0</v>
          </cell>
          <cell r="U316">
            <v>0</v>
          </cell>
          <cell r="V316">
            <v>0</v>
          </cell>
          <cell r="W316">
            <v>0</v>
          </cell>
          <cell r="X316">
            <v>0</v>
          </cell>
          <cell r="Y316">
            <v>0</v>
          </cell>
          <cell r="Z316">
            <v>0</v>
          </cell>
          <cell r="AA316">
            <v>0</v>
          </cell>
        </row>
        <row r="317">
          <cell r="B317" t="str">
            <v>Norcrest (Finance)</v>
          </cell>
          <cell r="C317">
            <v>0</v>
          </cell>
          <cell r="D317">
            <v>412.14600000000002</v>
          </cell>
          <cell r="E317">
            <v>1728</v>
          </cell>
          <cell r="F317">
            <v>510.9708</v>
          </cell>
          <cell r="G317">
            <v>1412.9648</v>
          </cell>
          <cell r="H317">
            <v>0</v>
          </cell>
          <cell r="I317">
            <v>0</v>
          </cell>
          <cell r="J317">
            <v>0</v>
          </cell>
          <cell r="K317">
            <v>0</v>
          </cell>
          <cell r="L317">
            <v>0</v>
          </cell>
          <cell r="M317">
            <v>0</v>
          </cell>
          <cell r="N317">
            <v>9735.5020000000004</v>
          </cell>
          <cell r="P317">
            <v>786.37899999999991</v>
          </cell>
          <cell r="Q317">
            <v>1585.7559999999999</v>
          </cell>
          <cell r="R317">
            <v>2359.1369999999997</v>
          </cell>
          <cell r="S317">
            <v>3158.5139999999997</v>
          </cell>
          <cell r="T317">
            <v>3957.8909999999996</v>
          </cell>
          <cell r="U317">
            <v>4958.7370000000001</v>
          </cell>
          <cell r="V317">
            <v>5764.6129999999994</v>
          </cell>
          <cell r="W317">
            <v>6563.99</v>
          </cell>
          <cell r="X317">
            <v>7363.3669999999993</v>
          </cell>
          <cell r="Y317">
            <v>8130.2489999999998</v>
          </cell>
          <cell r="Z317">
            <v>8936.125</v>
          </cell>
          <cell r="AA317">
            <v>9735.5020000000004</v>
          </cell>
        </row>
        <row r="318">
          <cell r="B318" t="str">
            <v>Carmina Ventures</v>
          </cell>
          <cell r="C318">
            <v>0</v>
          </cell>
          <cell r="D318">
            <v>0</v>
          </cell>
          <cell r="E318">
            <v>0</v>
          </cell>
          <cell r="F318">
            <v>0</v>
          </cell>
          <cell r="G318">
            <v>0</v>
          </cell>
          <cell r="H318">
            <v>0</v>
          </cell>
          <cell r="I318">
            <v>0</v>
          </cell>
          <cell r="J318">
            <v>0</v>
          </cell>
          <cell r="K318">
            <v>0</v>
          </cell>
          <cell r="L318">
            <v>0</v>
          </cell>
          <cell r="M318">
            <v>0</v>
          </cell>
          <cell r="N318">
            <v>0</v>
          </cell>
          <cell r="P318">
            <v>0</v>
          </cell>
          <cell r="Q318">
            <v>0</v>
          </cell>
          <cell r="R318">
            <v>0</v>
          </cell>
          <cell r="S318">
            <v>0</v>
          </cell>
          <cell r="T318">
            <v>0</v>
          </cell>
          <cell r="U318">
            <v>0</v>
          </cell>
          <cell r="V318">
            <v>0</v>
          </cell>
          <cell r="W318">
            <v>0</v>
          </cell>
          <cell r="X318">
            <v>0</v>
          </cell>
          <cell r="Y318">
            <v>0</v>
          </cell>
          <cell r="Z318">
            <v>0</v>
          </cell>
          <cell r="AA318">
            <v>0</v>
          </cell>
        </row>
        <row r="319">
          <cell r="B319" t="str">
            <v>Bondstone Business</v>
          </cell>
          <cell r="C319">
            <v>0</v>
          </cell>
          <cell r="D319">
            <v>0</v>
          </cell>
          <cell r="E319">
            <v>0</v>
          </cell>
          <cell r="F319">
            <v>0</v>
          </cell>
          <cell r="G319">
            <v>0</v>
          </cell>
          <cell r="H319">
            <v>0</v>
          </cell>
          <cell r="I319">
            <v>0</v>
          </cell>
          <cell r="J319">
            <v>0</v>
          </cell>
          <cell r="K319">
            <v>0</v>
          </cell>
          <cell r="L319">
            <v>0</v>
          </cell>
          <cell r="M319">
            <v>0</v>
          </cell>
          <cell r="N319">
            <v>0</v>
          </cell>
          <cell r="P319">
            <v>0</v>
          </cell>
          <cell r="Q319">
            <v>0</v>
          </cell>
          <cell r="R319">
            <v>0</v>
          </cell>
          <cell r="S319">
            <v>0</v>
          </cell>
          <cell r="T319">
            <v>0</v>
          </cell>
          <cell r="U319">
            <v>0</v>
          </cell>
          <cell r="V319">
            <v>0</v>
          </cell>
          <cell r="W319">
            <v>0</v>
          </cell>
          <cell r="X319">
            <v>0</v>
          </cell>
          <cell r="Y319">
            <v>0</v>
          </cell>
          <cell r="Z319">
            <v>0</v>
          </cell>
          <cell r="AA319">
            <v>0</v>
          </cell>
        </row>
        <row r="320">
          <cell r="B320" t="str">
            <v>Blue Pond Enterprises LTD</v>
          </cell>
          <cell r="C320">
            <v>0</v>
          </cell>
          <cell r="D320">
            <v>0</v>
          </cell>
          <cell r="E320">
            <v>0</v>
          </cell>
          <cell r="F320">
            <v>0</v>
          </cell>
          <cell r="G320">
            <v>0</v>
          </cell>
          <cell r="H320">
            <v>0</v>
          </cell>
          <cell r="I320">
            <v>0</v>
          </cell>
          <cell r="J320">
            <v>0</v>
          </cell>
          <cell r="K320">
            <v>0</v>
          </cell>
          <cell r="L320">
            <v>0</v>
          </cell>
          <cell r="M320">
            <v>0</v>
          </cell>
          <cell r="N320">
            <v>0</v>
          </cell>
          <cell r="P320">
            <v>0</v>
          </cell>
          <cell r="Q320">
            <v>0</v>
          </cell>
          <cell r="R320">
            <v>0</v>
          </cell>
          <cell r="S320">
            <v>0</v>
          </cell>
          <cell r="T320">
            <v>0</v>
          </cell>
          <cell r="U320">
            <v>0</v>
          </cell>
          <cell r="V320">
            <v>0</v>
          </cell>
          <cell r="W320">
            <v>0</v>
          </cell>
          <cell r="X320">
            <v>0</v>
          </cell>
          <cell r="Y320">
            <v>0</v>
          </cell>
          <cell r="Z320">
            <v>0</v>
          </cell>
          <cell r="AA320">
            <v>0</v>
          </cell>
        </row>
        <row r="321">
          <cell r="B321" t="str">
            <v>Antartic Longl. III AS</v>
          </cell>
          <cell r="C321">
            <v>-4245</v>
          </cell>
          <cell r="D321">
            <v>-4245</v>
          </cell>
          <cell r="E321">
            <v>0</v>
          </cell>
          <cell r="F321">
            <v>-4245</v>
          </cell>
          <cell r="G321">
            <v>-4245</v>
          </cell>
          <cell r="H321">
            <v>0</v>
          </cell>
          <cell r="I321">
            <v>0</v>
          </cell>
          <cell r="J321">
            <v>0</v>
          </cell>
          <cell r="K321">
            <v>0</v>
          </cell>
          <cell r="L321">
            <v>0</v>
          </cell>
          <cell r="M321">
            <v>0</v>
          </cell>
          <cell r="N321">
            <v>0</v>
          </cell>
          <cell r="P321">
            <v>0</v>
          </cell>
          <cell r="Q321">
            <v>0</v>
          </cell>
          <cell r="R321">
            <v>0</v>
          </cell>
          <cell r="S321">
            <v>0</v>
          </cell>
          <cell r="T321">
            <v>0</v>
          </cell>
          <cell r="U321">
            <v>0</v>
          </cell>
          <cell r="V321">
            <v>0</v>
          </cell>
          <cell r="W321">
            <v>0</v>
          </cell>
          <cell r="X321">
            <v>0</v>
          </cell>
          <cell r="Y321">
            <v>0</v>
          </cell>
          <cell r="Z321">
            <v>0</v>
          </cell>
          <cell r="AA321">
            <v>0</v>
          </cell>
        </row>
        <row r="322">
          <cell r="B322" t="str">
            <v>Antartic Longl. II AS</v>
          </cell>
          <cell r="C322">
            <v>0</v>
          </cell>
          <cell r="D322">
            <v>0</v>
          </cell>
          <cell r="E322">
            <v>0</v>
          </cell>
          <cell r="F322">
            <v>0</v>
          </cell>
          <cell r="G322">
            <v>0</v>
          </cell>
          <cell r="H322">
            <v>0</v>
          </cell>
          <cell r="I322">
            <v>0</v>
          </cell>
          <cell r="J322">
            <v>0</v>
          </cell>
          <cell r="K322">
            <v>0</v>
          </cell>
          <cell r="L322">
            <v>0</v>
          </cell>
          <cell r="M322">
            <v>0</v>
          </cell>
          <cell r="N322">
            <v>0</v>
          </cell>
          <cell r="P322">
            <v>0</v>
          </cell>
          <cell r="Q322">
            <v>0</v>
          </cell>
          <cell r="R322">
            <v>0</v>
          </cell>
          <cell r="S322">
            <v>0</v>
          </cell>
          <cell r="T322">
            <v>0</v>
          </cell>
          <cell r="U322">
            <v>0</v>
          </cell>
          <cell r="V322">
            <v>0</v>
          </cell>
          <cell r="W322">
            <v>0</v>
          </cell>
          <cell r="X322">
            <v>0</v>
          </cell>
          <cell r="Y322">
            <v>0</v>
          </cell>
          <cell r="Z322">
            <v>0</v>
          </cell>
          <cell r="AA322">
            <v>0</v>
          </cell>
        </row>
        <row r="323">
          <cell r="B323" t="str">
            <v>Elimineringer Holding</v>
          </cell>
          <cell r="C323">
            <v>0</v>
          </cell>
          <cell r="D323">
            <v>-909000</v>
          </cell>
          <cell r="E323">
            <v>-819500</v>
          </cell>
          <cell r="F323">
            <v>-506207.82949999999</v>
          </cell>
          <cell r="G323">
            <v>-473560</v>
          </cell>
          <cell r="H323">
            <v>0</v>
          </cell>
          <cell r="I323">
            <v>0</v>
          </cell>
          <cell r="J323">
            <v>0</v>
          </cell>
          <cell r="K323">
            <v>0</v>
          </cell>
          <cell r="L323">
            <v>0</v>
          </cell>
          <cell r="M323">
            <v>0</v>
          </cell>
          <cell r="N323">
            <v>-819500</v>
          </cell>
          <cell r="P323">
            <v>-924000</v>
          </cell>
          <cell r="Q323">
            <v>-924000</v>
          </cell>
          <cell r="R323">
            <v>-924000</v>
          </cell>
          <cell r="S323">
            <v>-924000</v>
          </cell>
          <cell r="T323">
            <v>-924000</v>
          </cell>
          <cell r="U323">
            <v>-924000</v>
          </cell>
          <cell r="V323">
            <v>-924000</v>
          </cell>
          <cell r="W323">
            <v>-924000</v>
          </cell>
          <cell r="X323">
            <v>-924000</v>
          </cell>
          <cell r="Y323">
            <v>-924000</v>
          </cell>
          <cell r="Z323">
            <v>-924000</v>
          </cell>
          <cell r="AA323">
            <v>-924000</v>
          </cell>
        </row>
        <row r="324">
          <cell r="B324" t="str">
            <v>Aker Maritime</v>
          </cell>
          <cell r="C324">
            <v>0</v>
          </cell>
          <cell r="D324">
            <v>23155</v>
          </cell>
          <cell r="E324">
            <v>49559</v>
          </cell>
          <cell r="F324">
            <v>0</v>
          </cell>
          <cell r="G324">
            <v>0</v>
          </cell>
          <cell r="H324">
            <v>0</v>
          </cell>
          <cell r="I324">
            <v>0</v>
          </cell>
          <cell r="J324">
            <v>0</v>
          </cell>
          <cell r="K324">
            <v>0</v>
          </cell>
          <cell r="L324">
            <v>0</v>
          </cell>
          <cell r="M324">
            <v>0</v>
          </cell>
          <cell r="N324">
            <v>244000</v>
          </cell>
          <cell r="P324">
            <v>0</v>
          </cell>
          <cell r="Q324">
            <v>28128</v>
          </cell>
          <cell r="R324">
            <v>37000</v>
          </cell>
          <cell r="S324">
            <v>0</v>
          </cell>
          <cell r="T324">
            <v>60800</v>
          </cell>
          <cell r="U324">
            <v>0</v>
          </cell>
          <cell r="V324">
            <v>0</v>
          </cell>
          <cell r="W324">
            <v>0</v>
          </cell>
          <cell r="X324">
            <v>0</v>
          </cell>
          <cell r="Y324">
            <v>0</v>
          </cell>
          <cell r="Z324">
            <v>0</v>
          </cell>
          <cell r="AA324">
            <v>226000</v>
          </cell>
        </row>
        <row r="325">
          <cell r="B325" t="str">
            <v>Norway Seafoods</v>
          </cell>
          <cell r="C325">
            <v>0</v>
          </cell>
          <cell r="D325">
            <v>1153</v>
          </cell>
          <cell r="E325">
            <v>80563</v>
          </cell>
          <cell r="F325">
            <v>98396</v>
          </cell>
          <cell r="G325">
            <v>90223</v>
          </cell>
          <cell r="H325">
            <v>0</v>
          </cell>
          <cell r="I325">
            <v>0</v>
          </cell>
          <cell r="J325">
            <v>0</v>
          </cell>
          <cell r="K325">
            <v>0</v>
          </cell>
          <cell r="L325">
            <v>0</v>
          </cell>
          <cell r="M325">
            <v>0</v>
          </cell>
          <cell r="N325">
            <v>223177</v>
          </cell>
          <cell r="P325">
            <v>-6881</v>
          </cell>
          <cell r="Q325">
            <v>21764</v>
          </cell>
          <cell r="R325">
            <v>63750</v>
          </cell>
          <cell r="S325">
            <v>102583</v>
          </cell>
          <cell r="T325">
            <v>113712</v>
          </cell>
          <cell r="U325">
            <v>106269</v>
          </cell>
          <cell r="V325">
            <v>118391</v>
          </cell>
          <cell r="W325">
            <v>118464</v>
          </cell>
          <cell r="X325">
            <v>146904</v>
          </cell>
          <cell r="Y325">
            <v>180866</v>
          </cell>
          <cell r="Z325">
            <v>203340</v>
          </cell>
          <cell r="AA325">
            <v>223177</v>
          </cell>
        </row>
        <row r="326">
          <cell r="B326" t="str">
            <v>American Champion</v>
          </cell>
          <cell r="C326">
            <v>0</v>
          </cell>
          <cell r="D326">
            <v>0</v>
          </cell>
          <cell r="E326">
            <v>0</v>
          </cell>
          <cell r="F326">
            <v>0</v>
          </cell>
          <cell r="G326">
            <v>0</v>
          </cell>
          <cell r="H326">
            <v>0</v>
          </cell>
          <cell r="I326">
            <v>0</v>
          </cell>
          <cell r="J326">
            <v>0</v>
          </cell>
          <cell r="K326">
            <v>0</v>
          </cell>
          <cell r="L326">
            <v>0</v>
          </cell>
          <cell r="M326">
            <v>0</v>
          </cell>
          <cell r="N326">
            <v>0</v>
          </cell>
          <cell r="P326">
            <v>0</v>
          </cell>
          <cell r="Q326">
            <v>0</v>
          </cell>
          <cell r="R326">
            <v>0</v>
          </cell>
          <cell r="S326">
            <v>0</v>
          </cell>
          <cell r="T326">
            <v>0</v>
          </cell>
          <cell r="U326">
            <v>0</v>
          </cell>
          <cell r="V326">
            <v>0</v>
          </cell>
          <cell r="W326">
            <v>0</v>
          </cell>
          <cell r="X326">
            <v>0</v>
          </cell>
          <cell r="Y326">
            <v>0</v>
          </cell>
          <cell r="Z326">
            <v>0</v>
          </cell>
          <cell r="AA326">
            <v>0</v>
          </cell>
        </row>
        <row r="327">
          <cell r="B327" t="str">
            <v>American Challenger</v>
          </cell>
          <cell r="C327">
            <v>0</v>
          </cell>
          <cell r="D327">
            <v>98.13</v>
          </cell>
          <cell r="E327">
            <v>145.75</v>
          </cell>
          <cell r="F327">
            <v>194.97569999999999</v>
          </cell>
          <cell r="G327">
            <v>258.13779999999997</v>
          </cell>
          <cell r="H327">
            <v>0</v>
          </cell>
          <cell r="I327">
            <v>0</v>
          </cell>
          <cell r="J327">
            <v>0</v>
          </cell>
          <cell r="K327">
            <v>0</v>
          </cell>
          <cell r="L327">
            <v>0</v>
          </cell>
          <cell r="M327">
            <v>0</v>
          </cell>
          <cell r="N327">
            <v>519.91999999999996</v>
          </cell>
          <cell r="P327">
            <v>45.492999999999995</v>
          </cell>
          <cell r="Q327">
            <v>97.484999999999999</v>
          </cell>
          <cell r="R327">
            <v>142.97799999999998</v>
          </cell>
          <cell r="S327">
            <v>188.471</v>
          </cell>
          <cell r="T327">
            <v>233.964</v>
          </cell>
          <cell r="U327">
            <v>279.45699999999999</v>
          </cell>
          <cell r="V327">
            <v>331.44899999999996</v>
          </cell>
          <cell r="W327">
            <v>376.94200000000001</v>
          </cell>
          <cell r="X327">
            <v>428.93399999999997</v>
          </cell>
          <cell r="Y327">
            <v>474.42699999999996</v>
          </cell>
          <cell r="Z327">
            <v>506.92199999999997</v>
          </cell>
          <cell r="AA327">
            <v>519.91999999999996</v>
          </cell>
        </row>
        <row r="328">
          <cell r="B328" t="str">
            <v>Antartic Longlining SA</v>
          </cell>
          <cell r="C328">
            <v>0</v>
          </cell>
          <cell r="D328">
            <v>-582.23799999999994</v>
          </cell>
          <cell r="E328">
            <v>-873</v>
          </cell>
          <cell r="F328">
            <v>-1418.6162999999999</v>
          </cell>
          <cell r="G328">
            <v>0</v>
          </cell>
          <cell r="H328">
            <v>0</v>
          </cell>
          <cell r="I328">
            <v>0</v>
          </cell>
          <cell r="J328">
            <v>0</v>
          </cell>
          <cell r="K328">
            <v>0</v>
          </cell>
          <cell r="L328">
            <v>0</v>
          </cell>
          <cell r="M328">
            <v>0</v>
          </cell>
          <cell r="N328">
            <v>-3691.4319999999998</v>
          </cell>
          <cell r="P328">
            <v>-370.44299999999998</v>
          </cell>
          <cell r="Q328">
            <v>-591.40899999999999</v>
          </cell>
          <cell r="R328">
            <v>-961.85199999999998</v>
          </cell>
          <cell r="S328">
            <v>-1286.8019999999999</v>
          </cell>
          <cell r="T328">
            <v>-1611.752</v>
          </cell>
          <cell r="U328">
            <v>-1897.7079999999999</v>
          </cell>
          <cell r="V328">
            <v>-2222.6579999999999</v>
          </cell>
          <cell r="W328">
            <v>-2547.6079999999997</v>
          </cell>
          <cell r="X328">
            <v>-2833.5639999999999</v>
          </cell>
          <cell r="Y328">
            <v>-3158.5139999999997</v>
          </cell>
          <cell r="Z328">
            <v>-3405.4759999999997</v>
          </cell>
          <cell r="AA328">
            <v>-3691.4319999999998</v>
          </cell>
        </row>
        <row r="329">
          <cell r="B329" t="str">
            <v>International Maritime Management, Inc.</v>
          </cell>
          <cell r="C329">
            <v>0</v>
          </cell>
          <cell r="D329">
            <v>-2342.0360000000001</v>
          </cell>
          <cell r="E329">
            <v>-2382</v>
          </cell>
          <cell r="F329">
            <v>-181.5291</v>
          </cell>
          <cell r="G329">
            <v>-2853.1019999999999</v>
          </cell>
          <cell r="H329">
            <v>0</v>
          </cell>
          <cell r="I329">
            <v>0</v>
          </cell>
          <cell r="J329">
            <v>0</v>
          </cell>
          <cell r="K329">
            <v>0</v>
          </cell>
          <cell r="L329">
            <v>0</v>
          </cell>
          <cell r="M329">
            <v>0</v>
          </cell>
          <cell r="N329">
            <v>0</v>
          </cell>
          <cell r="P329">
            <v>0</v>
          </cell>
          <cell r="Q329">
            <v>0</v>
          </cell>
          <cell r="R329">
            <v>0</v>
          </cell>
          <cell r="S329">
            <v>0</v>
          </cell>
          <cell r="T329">
            <v>0</v>
          </cell>
          <cell r="U329">
            <v>0</v>
          </cell>
          <cell r="V329">
            <v>0</v>
          </cell>
          <cell r="W329">
            <v>0</v>
          </cell>
          <cell r="X329">
            <v>0</v>
          </cell>
          <cell r="Y329">
            <v>0</v>
          </cell>
          <cell r="Z329">
            <v>0</v>
          </cell>
          <cell r="AA329">
            <v>0</v>
          </cell>
        </row>
        <row r="330">
          <cell r="B330" t="str">
            <v>Bering Sea Development Company</v>
          </cell>
          <cell r="C330">
            <v>0</v>
          </cell>
          <cell r="D330">
            <v>-1301.8579999999999</v>
          </cell>
          <cell r="E330">
            <v>-4992</v>
          </cell>
          <cell r="F330">
            <v>-6783.8096999999998</v>
          </cell>
          <cell r="G330">
            <v>-8552.5128999999997</v>
          </cell>
          <cell r="H330">
            <v>0</v>
          </cell>
          <cell r="I330">
            <v>0</v>
          </cell>
          <cell r="J330">
            <v>0</v>
          </cell>
          <cell r="K330">
            <v>0</v>
          </cell>
          <cell r="L330">
            <v>0</v>
          </cell>
          <cell r="M330">
            <v>0</v>
          </cell>
          <cell r="N330">
            <v>-11756.690999999999</v>
          </cell>
          <cell r="P330">
            <v>-1273.8039999999999</v>
          </cell>
          <cell r="Q330">
            <v>-2385.1329999999998</v>
          </cell>
          <cell r="R330">
            <v>-3333.9869999999996</v>
          </cell>
          <cell r="S330">
            <v>-4282.8409999999994</v>
          </cell>
          <cell r="T330">
            <v>-5199.2</v>
          </cell>
          <cell r="U330">
            <v>-6115.5589999999993</v>
          </cell>
          <cell r="V330">
            <v>-7031.9179999999997</v>
          </cell>
          <cell r="W330">
            <v>-7948.277</v>
          </cell>
          <cell r="X330">
            <v>-8864.6360000000004</v>
          </cell>
          <cell r="Y330">
            <v>-9787.4939999999988</v>
          </cell>
          <cell r="Z330">
            <v>-10703.852999999999</v>
          </cell>
          <cell r="AA330">
            <v>-11756.690999999999</v>
          </cell>
        </row>
        <row r="331">
          <cell r="B331" t="str">
            <v>ASC Alaska, Inc.</v>
          </cell>
          <cell r="C331">
            <v>0</v>
          </cell>
          <cell r="D331">
            <v>170.09199999999998</v>
          </cell>
          <cell r="E331">
            <v>196</v>
          </cell>
          <cell r="F331">
            <v>504.2475</v>
          </cell>
          <cell r="G331">
            <v>217.3792</v>
          </cell>
          <cell r="H331">
            <v>0</v>
          </cell>
          <cell r="I331">
            <v>0</v>
          </cell>
          <cell r="J331">
            <v>0</v>
          </cell>
          <cell r="K331">
            <v>0</v>
          </cell>
          <cell r="L331">
            <v>0</v>
          </cell>
          <cell r="M331">
            <v>0</v>
          </cell>
          <cell r="N331">
            <v>1819.72</v>
          </cell>
          <cell r="P331">
            <v>129.97999999999999</v>
          </cell>
          <cell r="Q331">
            <v>259.95999999999998</v>
          </cell>
          <cell r="R331">
            <v>350.94599999999997</v>
          </cell>
          <cell r="S331">
            <v>454.93</v>
          </cell>
          <cell r="T331">
            <v>623.904</v>
          </cell>
          <cell r="U331">
            <v>792.87799999999993</v>
          </cell>
          <cell r="V331">
            <v>916.35899999999992</v>
          </cell>
          <cell r="W331">
            <v>1085.3329999999999</v>
          </cell>
          <cell r="X331">
            <v>1247.808</v>
          </cell>
          <cell r="Y331">
            <v>1403.7839999999999</v>
          </cell>
          <cell r="Z331">
            <v>1611.752</v>
          </cell>
          <cell r="AA331">
            <v>1819.72</v>
          </cell>
        </row>
        <row r="332">
          <cell r="B332" t="str">
            <v>Royal Seafoods</v>
          </cell>
          <cell r="C332">
            <v>0</v>
          </cell>
          <cell r="D332">
            <v>-992.13355200000001</v>
          </cell>
          <cell r="E332">
            <v>-5895</v>
          </cell>
          <cell r="F332">
            <v>-6588.8339999999998</v>
          </cell>
          <cell r="G332">
            <v>-6928.9619999999995</v>
          </cell>
          <cell r="H332">
            <v>0</v>
          </cell>
          <cell r="I332">
            <v>0</v>
          </cell>
          <cell r="J332">
            <v>0</v>
          </cell>
          <cell r="K332">
            <v>0</v>
          </cell>
          <cell r="L332">
            <v>0</v>
          </cell>
          <cell r="M332">
            <v>0</v>
          </cell>
          <cell r="N332">
            <v>90.98599999999999</v>
          </cell>
          <cell r="P332">
            <v>0</v>
          </cell>
          <cell r="Q332">
            <v>0</v>
          </cell>
          <cell r="R332">
            <v>0</v>
          </cell>
          <cell r="S332">
            <v>0</v>
          </cell>
          <cell r="T332">
            <v>0</v>
          </cell>
          <cell r="U332">
            <v>0</v>
          </cell>
          <cell r="V332">
            <v>0</v>
          </cell>
          <cell r="W332">
            <v>0</v>
          </cell>
          <cell r="X332">
            <v>0</v>
          </cell>
          <cell r="Y332">
            <v>0</v>
          </cell>
          <cell r="Z332">
            <v>0</v>
          </cell>
          <cell r="AA332">
            <v>0</v>
          </cell>
        </row>
        <row r="333">
          <cell r="B333" t="str">
            <v>Pesqueras SA</v>
          </cell>
          <cell r="C333">
            <v>0</v>
          </cell>
          <cell r="D333">
            <v>-1635.5</v>
          </cell>
          <cell r="E333">
            <v>-601</v>
          </cell>
          <cell r="F333">
            <v>-3906.2373000000002</v>
          </cell>
          <cell r="G333">
            <v>0</v>
          </cell>
          <cell r="H333">
            <v>0</v>
          </cell>
          <cell r="I333">
            <v>0</v>
          </cell>
          <cell r="J333">
            <v>0</v>
          </cell>
          <cell r="K333">
            <v>0</v>
          </cell>
          <cell r="L333">
            <v>0</v>
          </cell>
          <cell r="M333">
            <v>0</v>
          </cell>
          <cell r="N333">
            <v>2892.0549999999998</v>
          </cell>
          <cell r="P333">
            <v>194.97</v>
          </cell>
          <cell r="Q333">
            <v>454.93</v>
          </cell>
          <cell r="R333">
            <v>649.9</v>
          </cell>
          <cell r="S333">
            <v>864.36699999999996</v>
          </cell>
          <cell r="T333">
            <v>1059.337</v>
          </cell>
          <cell r="U333">
            <v>1273.8039999999999</v>
          </cell>
          <cell r="V333">
            <v>1520.7659999999998</v>
          </cell>
          <cell r="W333">
            <v>1761.2289999999998</v>
          </cell>
          <cell r="X333">
            <v>2034.1869999999999</v>
          </cell>
          <cell r="Y333">
            <v>2274.65</v>
          </cell>
          <cell r="Z333">
            <v>2599.6</v>
          </cell>
          <cell r="AA333">
            <v>2892.0549999999998</v>
          </cell>
        </row>
        <row r="334">
          <cell r="B334" t="str">
            <v>Elimineringer Fiskeri</v>
          </cell>
          <cell r="C334">
            <v>0</v>
          </cell>
          <cell r="D334">
            <v>0</v>
          </cell>
          <cell r="E334">
            <v>0</v>
          </cell>
          <cell r="F334">
            <v>0</v>
          </cell>
          <cell r="G334">
            <v>0</v>
          </cell>
          <cell r="H334">
            <v>0</v>
          </cell>
          <cell r="I334">
            <v>0</v>
          </cell>
          <cell r="J334">
            <v>0</v>
          </cell>
          <cell r="K334">
            <v>0</v>
          </cell>
          <cell r="L334">
            <v>0</v>
          </cell>
          <cell r="M334">
            <v>0</v>
          </cell>
          <cell r="N334">
            <v>0</v>
          </cell>
          <cell r="P334">
            <v>0</v>
          </cell>
          <cell r="Q334">
            <v>0</v>
          </cell>
          <cell r="R334">
            <v>0</v>
          </cell>
          <cell r="S334">
            <v>0</v>
          </cell>
          <cell r="T334">
            <v>0</v>
          </cell>
          <cell r="U334">
            <v>0</v>
          </cell>
          <cell r="V334">
            <v>0</v>
          </cell>
          <cell r="W334">
            <v>0</v>
          </cell>
          <cell r="X334">
            <v>0</v>
          </cell>
          <cell r="Y334">
            <v>0</v>
          </cell>
          <cell r="Z334">
            <v>0</v>
          </cell>
          <cell r="AA334">
            <v>0</v>
          </cell>
        </row>
        <row r="335">
          <cell r="B335" t="str">
            <v>NH Vessel Corporation</v>
          </cell>
          <cell r="C335">
            <v>0</v>
          </cell>
          <cell r="D335">
            <v>6.5419999999999998</v>
          </cell>
          <cell r="E335">
            <v>-39.75</v>
          </cell>
          <cell r="F335">
            <v>-100.84950000000001</v>
          </cell>
          <cell r="G335">
            <v>-149.44819999999999</v>
          </cell>
          <cell r="H335">
            <v>0</v>
          </cell>
          <cell r="I335">
            <v>0</v>
          </cell>
          <cell r="J335">
            <v>0</v>
          </cell>
          <cell r="K335">
            <v>0</v>
          </cell>
          <cell r="L335">
            <v>0</v>
          </cell>
          <cell r="M335">
            <v>0</v>
          </cell>
          <cell r="N335">
            <v>-1358.2909999999999</v>
          </cell>
          <cell r="P335">
            <v>-422.435</v>
          </cell>
          <cell r="Q335">
            <v>-682.39499999999998</v>
          </cell>
          <cell r="R335">
            <v>-779.88</v>
          </cell>
          <cell r="S335">
            <v>-877.36500000000001</v>
          </cell>
          <cell r="T335">
            <v>-942.35500000000002</v>
          </cell>
          <cell r="U335">
            <v>-1007.345</v>
          </cell>
          <cell r="V335">
            <v>-1039.8399999999999</v>
          </cell>
          <cell r="W335">
            <v>-1078.8339999999998</v>
          </cell>
          <cell r="X335">
            <v>-1111.329</v>
          </cell>
          <cell r="Y335">
            <v>-1150.3229999999999</v>
          </cell>
          <cell r="Z335">
            <v>-1182.818</v>
          </cell>
          <cell r="AA335">
            <v>-1358.2909999999999</v>
          </cell>
        </row>
        <row r="336">
          <cell r="B336" t="str">
            <v>NE Vessel Corporation</v>
          </cell>
          <cell r="C336">
            <v>0</v>
          </cell>
          <cell r="D336">
            <v>104.672</v>
          </cell>
          <cell r="E336">
            <v>151</v>
          </cell>
          <cell r="F336">
            <v>181.5291</v>
          </cell>
          <cell r="G336">
            <v>163.03440000000001</v>
          </cell>
          <cell r="H336">
            <v>0</v>
          </cell>
          <cell r="I336">
            <v>0</v>
          </cell>
          <cell r="J336">
            <v>0</v>
          </cell>
          <cell r="K336">
            <v>0</v>
          </cell>
          <cell r="L336">
            <v>0</v>
          </cell>
          <cell r="M336">
            <v>0</v>
          </cell>
          <cell r="N336">
            <v>-3678.4339999999997</v>
          </cell>
          <cell r="P336">
            <v>-610.90599999999995</v>
          </cell>
          <cell r="Q336">
            <v>-1059.337</v>
          </cell>
          <cell r="R336">
            <v>-1345.2929999999999</v>
          </cell>
          <cell r="S336">
            <v>-1637.7479999999998</v>
          </cell>
          <cell r="T336">
            <v>-1891.2089999999998</v>
          </cell>
          <cell r="U336">
            <v>-2144.67</v>
          </cell>
          <cell r="V336">
            <v>-2398.1309999999999</v>
          </cell>
          <cell r="W336">
            <v>-2625.596</v>
          </cell>
          <cell r="X336">
            <v>-2853.0609999999997</v>
          </cell>
          <cell r="Y336">
            <v>-3080.5259999999998</v>
          </cell>
          <cell r="Z336">
            <v>-3314.49</v>
          </cell>
          <cell r="AA336">
            <v>-3678.4339999999997</v>
          </cell>
        </row>
        <row r="337">
          <cell r="B337" t="str">
            <v>Scancem</v>
          </cell>
          <cell r="C337">
            <v>0</v>
          </cell>
          <cell r="D337">
            <v>-24000</v>
          </cell>
          <cell r="E337">
            <v>-29284</v>
          </cell>
          <cell r="F337">
            <v>3070</v>
          </cell>
          <cell r="G337">
            <v>36100</v>
          </cell>
          <cell r="H337">
            <v>0</v>
          </cell>
          <cell r="I337">
            <v>0</v>
          </cell>
          <cell r="J337">
            <v>0</v>
          </cell>
          <cell r="K337">
            <v>0</v>
          </cell>
          <cell r="L337">
            <v>0</v>
          </cell>
          <cell r="M337">
            <v>0</v>
          </cell>
          <cell r="N337">
            <v>240000</v>
          </cell>
          <cell r="P337">
            <v>-5538.4615384615381</v>
          </cell>
          <cell r="Q337">
            <v>-11446.153846153846</v>
          </cell>
          <cell r="R337">
            <v>-16800</v>
          </cell>
          <cell r="S337">
            <v>2584.6153846153843</v>
          </cell>
          <cell r="T337">
            <v>28061.538461538461</v>
          </cell>
          <cell r="U337">
            <v>75876.923076923078</v>
          </cell>
          <cell r="V337">
            <v>97846.153846153844</v>
          </cell>
          <cell r="W337">
            <v>138830.76923076922</v>
          </cell>
          <cell r="X337">
            <v>182953.84615384619</v>
          </cell>
          <cell r="Y337">
            <v>221353.84615384616</v>
          </cell>
          <cell r="Z337">
            <v>241846.15384615384</v>
          </cell>
          <cell r="AA337">
            <v>240000</v>
          </cell>
        </row>
        <row r="338">
          <cell r="B338" t="str">
            <v>Constructor Group</v>
          </cell>
          <cell r="C338">
            <v>-8500</v>
          </cell>
          <cell r="D338">
            <v>-12900</v>
          </cell>
          <cell r="E338">
            <v>-15077</v>
          </cell>
          <cell r="F338">
            <v>-10600</v>
          </cell>
          <cell r="G338">
            <v>-10600</v>
          </cell>
          <cell r="H338">
            <v>0</v>
          </cell>
          <cell r="I338">
            <v>0</v>
          </cell>
          <cell r="J338">
            <v>0</v>
          </cell>
          <cell r="K338">
            <v>0</v>
          </cell>
          <cell r="L338">
            <v>0</v>
          </cell>
          <cell r="M338">
            <v>0</v>
          </cell>
          <cell r="N338">
            <v>28987</v>
          </cell>
          <cell r="P338">
            <v>-10102</v>
          </cell>
          <cell r="Q338">
            <v>-13310</v>
          </cell>
          <cell r="R338">
            <v>-13825</v>
          </cell>
          <cell r="S338">
            <v>-17349</v>
          </cell>
          <cell r="T338">
            <v>-14514</v>
          </cell>
          <cell r="U338">
            <v>-1581</v>
          </cell>
          <cell r="V338">
            <v>-7449</v>
          </cell>
          <cell r="W338">
            <v>-11097</v>
          </cell>
          <cell r="X338">
            <v>374</v>
          </cell>
          <cell r="Y338">
            <v>8409</v>
          </cell>
          <cell r="Z338">
            <v>17846</v>
          </cell>
          <cell r="AA338">
            <v>28987</v>
          </cell>
        </row>
        <row r="339">
          <cell r="B339" t="str">
            <v>Atlas-Stord</v>
          </cell>
          <cell r="C339">
            <v>0</v>
          </cell>
          <cell r="D339">
            <v>-2523.7478011999992</v>
          </cell>
          <cell r="E339">
            <v>-2533</v>
          </cell>
          <cell r="F339">
            <v>-3672.3551083999992</v>
          </cell>
          <cell r="G339">
            <v>-16528.226981</v>
          </cell>
          <cell r="H339">
            <v>0</v>
          </cell>
          <cell r="I339">
            <v>0</v>
          </cell>
          <cell r="J339">
            <v>0</v>
          </cell>
          <cell r="K339">
            <v>0</v>
          </cell>
          <cell r="L339">
            <v>0</v>
          </cell>
          <cell r="M339">
            <v>0</v>
          </cell>
          <cell r="N339">
            <v>11403.32</v>
          </cell>
          <cell r="P339">
            <v>-330.9</v>
          </cell>
          <cell r="Q339">
            <v>485.9</v>
          </cell>
          <cell r="R339">
            <v>397.23</v>
          </cell>
          <cell r="S339">
            <v>854.33</v>
          </cell>
          <cell r="T339">
            <v>2718.13</v>
          </cell>
          <cell r="U339">
            <v>7985.73</v>
          </cell>
          <cell r="V339">
            <v>8361.43</v>
          </cell>
          <cell r="W339">
            <v>10391.33</v>
          </cell>
          <cell r="X339">
            <v>18382.23</v>
          </cell>
          <cell r="Y339">
            <v>21811.83</v>
          </cell>
          <cell r="Z339">
            <v>23753.13</v>
          </cell>
          <cell r="AA339">
            <v>11403.32</v>
          </cell>
        </row>
        <row r="340">
          <cell r="B340" t="str">
            <v>Langsten Gruppen</v>
          </cell>
          <cell r="C340">
            <v>0</v>
          </cell>
          <cell r="D340">
            <v>-970</v>
          </cell>
          <cell r="E340">
            <v>1821</v>
          </cell>
          <cell r="F340">
            <v>-3328</v>
          </cell>
          <cell r="G340">
            <v>-523</v>
          </cell>
          <cell r="H340">
            <v>0</v>
          </cell>
          <cell r="I340">
            <v>0</v>
          </cell>
          <cell r="J340">
            <v>0</v>
          </cell>
          <cell r="K340">
            <v>0</v>
          </cell>
          <cell r="L340">
            <v>0</v>
          </cell>
          <cell r="M340">
            <v>0</v>
          </cell>
          <cell r="N340">
            <v>18796</v>
          </cell>
          <cell r="P340">
            <v>1321</v>
          </cell>
          <cell r="Q340">
            <v>2639</v>
          </cell>
          <cell r="R340">
            <v>3958</v>
          </cell>
          <cell r="S340">
            <v>5668</v>
          </cell>
          <cell r="T340">
            <v>7377</v>
          </cell>
          <cell r="U340">
            <v>9067</v>
          </cell>
          <cell r="V340">
            <v>10732</v>
          </cell>
          <cell r="W340">
            <v>12377</v>
          </cell>
          <cell r="X340">
            <v>14023</v>
          </cell>
          <cell r="Y340">
            <v>15614</v>
          </cell>
          <cell r="Z340">
            <v>17205</v>
          </cell>
          <cell r="AA340">
            <v>18796</v>
          </cell>
        </row>
        <row r="341">
          <cell r="B341" t="str">
            <v>Brattvaag Industrier</v>
          </cell>
          <cell r="C341">
            <v>0</v>
          </cell>
          <cell r="D341">
            <v>1420</v>
          </cell>
          <cell r="E341">
            <v>2116</v>
          </cell>
          <cell r="F341">
            <v>2808</v>
          </cell>
          <cell r="G341">
            <v>3636</v>
          </cell>
          <cell r="H341">
            <v>0</v>
          </cell>
          <cell r="I341">
            <v>0</v>
          </cell>
          <cell r="J341">
            <v>0</v>
          </cell>
          <cell r="K341">
            <v>0</v>
          </cell>
          <cell r="L341">
            <v>0</v>
          </cell>
          <cell r="M341">
            <v>0</v>
          </cell>
          <cell r="N341">
            <v>21465</v>
          </cell>
          <cell r="P341">
            <v>343</v>
          </cell>
          <cell r="Q341">
            <v>1064</v>
          </cell>
          <cell r="R341">
            <v>1591</v>
          </cell>
          <cell r="S341">
            <v>2777</v>
          </cell>
          <cell r="T341">
            <v>4134</v>
          </cell>
          <cell r="U341">
            <v>5470</v>
          </cell>
          <cell r="V341">
            <v>6281</v>
          </cell>
          <cell r="W341">
            <v>7872</v>
          </cell>
          <cell r="X341">
            <v>13701</v>
          </cell>
          <cell r="Y341">
            <v>16109</v>
          </cell>
          <cell r="Z341">
            <v>18383</v>
          </cell>
          <cell r="AA341">
            <v>21465</v>
          </cell>
        </row>
        <row r="342">
          <cell r="B342" t="str">
            <v>Global Waters Industries</v>
          </cell>
          <cell r="C342">
            <v>0</v>
          </cell>
          <cell r="D342">
            <v>-1445.8040999999998</v>
          </cell>
          <cell r="E342">
            <v>-2334.6352925000001</v>
          </cell>
          <cell r="F342">
            <v>-3193.4747184600001</v>
          </cell>
          <cell r="G342">
            <v>-4007.5580967400006</v>
          </cell>
          <cell r="H342">
            <v>0</v>
          </cell>
          <cell r="I342">
            <v>0</v>
          </cell>
          <cell r="J342">
            <v>0</v>
          </cell>
          <cell r="K342">
            <v>0</v>
          </cell>
          <cell r="L342">
            <v>0</v>
          </cell>
          <cell r="M342">
            <v>0</v>
          </cell>
          <cell r="N342">
            <v>2937.7160817550002</v>
          </cell>
          <cell r="P342">
            <v>-845.82086927</v>
          </cell>
          <cell r="Q342">
            <v>-1625.1202260150001</v>
          </cell>
          <cell r="R342">
            <v>-2391.3557586099996</v>
          </cell>
          <cell r="S342">
            <v>-3111.7769148699999</v>
          </cell>
          <cell r="T342">
            <v>-3144.0530097599999</v>
          </cell>
          <cell r="U342">
            <v>-3408.6831908999993</v>
          </cell>
          <cell r="V342">
            <v>-3637.5340924649995</v>
          </cell>
          <cell r="W342">
            <v>-2811.6274307549993</v>
          </cell>
          <cell r="X342">
            <v>-1814.7276598099995</v>
          </cell>
          <cell r="Y342">
            <v>-1527.5575074499995</v>
          </cell>
          <cell r="Z342">
            <v>461.08799834500047</v>
          </cell>
          <cell r="AA342">
            <v>2937.7160817550002</v>
          </cell>
        </row>
        <row r="343">
          <cell r="B343" t="str">
            <v>Jøtul</v>
          </cell>
          <cell r="C343">
            <v>0</v>
          </cell>
          <cell r="D343">
            <v>-1000</v>
          </cell>
          <cell r="E343">
            <v>-1205</v>
          </cell>
          <cell r="F343">
            <v>-1407</v>
          </cell>
          <cell r="G343">
            <v>0</v>
          </cell>
          <cell r="H343">
            <v>0</v>
          </cell>
          <cell r="I343">
            <v>0</v>
          </cell>
          <cell r="J343">
            <v>0</v>
          </cell>
          <cell r="K343">
            <v>0</v>
          </cell>
          <cell r="L343">
            <v>0</v>
          </cell>
          <cell r="M343">
            <v>0</v>
          </cell>
          <cell r="N343">
            <v>7430</v>
          </cell>
          <cell r="P343">
            <v>-596</v>
          </cell>
          <cell r="Q343">
            <v>-1192</v>
          </cell>
          <cell r="R343">
            <v>-1205</v>
          </cell>
          <cell r="S343">
            <v>-3128</v>
          </cell>
          <cell r="T343">
            <v>-5070</v>
          </cell>
          <cell r="U343">
            <v>-3982</v>
          </cell>
          <cell r="V343">
            <v>-4497</v>
          </cell>
          <cell r="W343">
            <v>-4231</v>
          </cell>
          <cell r="X343">
            <v>-640</v>
          </cell>
          <cell r="Y343">
            <v>3457</v>
          </cell>
          <cell r="Z343">
            <v>6630</v>
          </cell>
          <cell r="AA343">
            <v>7430</v>
          </cell>
        </row>
        <row r="344">
          <cell r="B344" t="str">
            <v>Libris Emo</v>
          </cell>
          <cell r="C344">
            <v>0</v>
          </cell>
          <cell r="D344">
            <v>-4492</v>
          </cell>
          <cell r="E344">
            <v>-10045</v>
          </cell>
          <cell r="F344">
            <v>-12390</v>
          </cell>
          <cell r="G344">
            <v>-15215</v>
          </cell>
          <cell r="H344">
            <v>0</v>
          </cell>
          <cell r="I344">
            <v>0</v>
          </cell>
          <cell r="J344">
            <v>0</v>
          </cell>
          <cell r="K344">
            <v>0</v>
          </cell>
          <cell r="L344">
            <v>0</v>
          </cell>
          <cell r="M344">
            <v>0</v>
          </cell>
          <cell r="N344">
            <v>1016</v>
          </cell>
          <cell r="P344">
            <v>-88</v>
          </cell>
          <cell r="Q344">
            <v>-1045</v>
          </cell>
          <cell r="R344">
            <v>-2995</v>
          </cell>
          <cell r="S344">
            <v>-4893</v>
          </cell>
          <cell r="T344">
            <v>-7252</v>
          </cell>
          <cell r="U344">
            <v>-4833</v>
          </cell>
          <cell r="V344">
            <v>-6406</v>
          </cell>
          <cell r="W344">
            <v>-2986</v>
          </cell>
          <cell r="X344">
            <v>-2483</v>
          </cell>
          <cell r="Y344">
            <v>-532</v>
          </cell>
          <cell r="Z344">
            <v>2512</v>
          </cell>
          <cell r="AA344">
            <v>1016</v>
          </cell>
        </row>
        <row r="345">
          <cell r="B345" t="str">
            <v>Libris Detalj</v>
          </cell>
          <cell r="C345">
            <v>0</v>
          </cell>
          <cell r="D345">
            <v>0</v>
          </cell>
          <cell r="E345">
            <v>-6083</v>
          </cell>
          <cell r="F345">
            <v>-7456.32</v>
          </cell>
          <cell r="G345">
            <v>0</v>
          </cell>
          <cell r="H345">
            <v>0</v>
          </cell>
          <cell r="I345">
            <v>0</v>
          </cell>
          <cell r="J345">
            <v>0</v>
          </cell>
          <cell r="K345">
            <v>0</v>
          </cell>
          <cell r="L345">
            <v>0</v>
          </cell>
          <cell r="M345">
            <v>0</v>
          </cell>
          <cell r="N345">
            <v>0</v>
          </cell>
          <cell r="P345">
            <v>0</v>
          </cell>
          <cell r="Q345">
            <v>0</v>
          </cell>
          <cell r="R345">
            <v>-2895.8399999999997</v>
          </cell>
          <cell r="S345">
            <v>-5501.5199999999995</v>
          </cell>
          <cell r="T345">
            <v>-6477.84</v>
          </cell>
          <cell r="U345">
            <v>0</v>
          </cell>
          <cell r="V345">
            <v>0</v>
          </cell>
          <cell r="W345">
            <v>0</v>
          </cell>
          <cell r="X345">
            <v>0</v>
          </cell>
          <cell r="Y345">
            <v>0</v>
          </cell>
          <cell r="Z345">
            <v>0</v>
          </cell>
          <cell r="AA345">
            <v>0</v>
          </cell>
        </row>
        <row r="346">
          <cell r="B346" t="str">
            <v>Tomra Konfeksjon</v>
          </cell>
          <cell r="C346">
            <v>0</v>
          </cell>
          <cell r="D346">
            <v>0</v>
          </cell>
          <cell r="E346">
            <v>-94</v>
          </cell>
          <cell r="F346">
            <v>0</v>
          </cell>
          <cell r="G346">
            <v>-615</v>
          </cell>
          <cell r="H346">
            <v>0</v>
          </cell>
          <cell r="I346">
            <v>0</v>
          </cell>
          <cell r="J346">
            <v>0</v>
          </cell>
          <cell r="K346">
            <v>0</v>
          </cell>
          <cell r="L346">
            <v>0</v>
          </cell>
          <cell r="M346">
            <v>0</v>
          </cell>
          <cell r="N346">
            <v>0</v>
          </cell>
          <cell r="P346">
            <v>0</v>
          </cell>
          <cell r="Q346">
            <v>0</v>
          </cell>
          <cell r="R346">
            <v>0</v>
          </cell>
          <cell r="S346">
            <v>0</v>
          </cell>
          <cell r="T346">
            <v>0</v>
          </cell>
          <cell r="U346">
            <v>0</v>
          </cell>
          <cell r="V346">
            <v>0</v>
          </cell>
          <cell r="W346">
            <v>0</v>
          </cell>
          <cell r="X346">
            <v>0</v>
          </cell>
          <cell r="Y346">
            <v>0</v>
          </cell>
          <cell r="Z346">
            <v>0</v>
          </cell>
          <cell r="AA346">
            <v>0</v>
          </cell>
        </row>
        <row r="347">
          <cell r="B347" t="str">
            <v>Brooks Sports</v>
          </cell>
          <cell r="C347">
            <v>606.95799999999997</v>
          </cell>
          <cell r="D347">
            <v>2799.9760000000001</v>
          </cell>
          <cell r="E347">
            <v>4683.875</v>
          </cell>
          <cell r="F347">
            <v>4881.1158000000005</v>
          </cell>
          <cell r="G347">
            <v>5706.2039999999997</v>
          </cell>
          <cell r="H347">
            <v>0</v>
          </cell>
          <cell r="I347">
            <v>0</v>
          </cell>
          <cell r="J347">
            <v>0</v>
          </cell>
          <cell r="K347">
            <v>0</v>
          </cell>
          <cell r="L347">
            <v>0</v>
          </cell>
          <cell r="M347">
            <v>0</v>
          </cell>
          <cell r="N347">
            <v>14174.319</v>
          </cell>
          <cell r="P347">
            <v>-786.37899999999991</v>
          </cell>
          <cell r="Q347">
            <v>396.43899999999996</v>
          </cell>
          <cell r="R347">
            <v>3782.4179999999997</v>
          </cell>
          <cell r="S347">
            <v>4614.29</v>
          </cell>
          <cell r="T347">
            <v>5400.6689999999999</v>
          </cell>
          <cell r="U347">
            <v>5153.7069999999994</v>
          </cell>
          <cell r="V347">
            <v>8812.6440000000002</v>
          </cell>
          <cell r="W347">
            <v>10112.444</v>
          </cell>
          <cell r="X347">
            <v>11223.772999999999</v>
          </cell>
          <cell r="Y347">
            <v>12887.517</v>
          </cell>
          <cell r="Z347">
            <v>14492.77</v>
          </cell>
          <cell r="AA347">
            <v>14174.319</v>
          </cell>
        </row>
        <row r="348">
          <cell r="B348" t="str">
            <v xml:space="preserve">Rena Box </v>
          </cell>
          <cell r="C348">
            <v>464.904</v>
          </cell>
          <cell r="D348">
            <v>614.94799999999998</v>
          </cell>
          <cell r="E348">
            <v>409</v>
          </cell>
          <cell r="F348">
            <v>423.56790000000001</v>
          </cell>
          <cell r="G348">
            <v>482.31009999999998</v>
          </cell>
          <cell r="H348">
            <v>0</v>
          </cell>
          <cell r="I348">
            <v>0</v>
          </cell>
          <cell r="J348">
            <v>0</v>
          </cell>
          <cell r="K348">
            <v>0</v>
          </cell>
          <cell r="L348">
            <v>0</v>
          </cell>
          <cell r="M348">
            <v>0</v>
          </cell>
          <cell r="N348">
            <v>3249.5</v>
          </cell>
          <cell r="P348">
            <v>474.42699999999996</v>
          </cell>
          <cell r="Q348">
            <v>357.44499999999999</v>
          </cell>
          <cell r="R348">
            <v>636.90199999999993</v>
          </cell>
          <cell r="S348">
            <v>441.93199999999996</v>
          </cell>
          <cell r="T348">
            <v>786.37899999999991</v>
          </cell>
          <cell r="U348">
            <v>974.85</v>
          </cell>
          <cell r="V348">
            <v>1286.8019999999999</v>
          </cell>
          <cell r="W348">
            <v>2073.181</v>
          </cell>
          <cell r="X348">
            <v>2151.1689999999999</v>
          </cell>
          <cell r="Y348">
            <v>2372.1350000000002</v>
          </cell>
          <cell r="Z348">
            <v>2710.0830000000001</v>
          </cell>
          <cell r="AA348">
            <v>3249.5</v>
          </cell>
        </row>
        <row r="349">
          <cell r="B349" t="str">
            <v>Helly Hansen</v>
          </cell>
          <cell r="C349">
            <v>0</v>
          </cell>
          <cell r="D349">
            <v>-2000</v>
          </cell>
          <cell r="E349">
            <v>-1039.68</v>
          </cell>
          <cell r="F349">
            <v>0</v>
          </cell>
          <cell r="G349">
            <v>0</v>
          </cell>
          <cell r="H349">
            <v>0</v>
          </cell>
          <cell r="I349">
            <v>0</v>
          </cell>
          <cell r="J349">
            <v>0</v>
          </cell>
          <cell r="K349">
            <v>0</v>
          </cell>
          <cell r="L349">
            <v>0</v>
          </cell>
          <cell r="M349">
            <v>0</v>
          </cell>
          <cell r="N349">
            <v>0</v>
          </cell>
          <cell r="P349">
            <v>0</v>
          </cell>
          <cell r="Q349">
            <v>-3000</v>
          </cell>
          <cell r="R349">
            <v>717.48</v>
          </cell>
          <cell r="S349">
            <v>0</v>
          </cell>
          <cell r="T349">
            <v>0</v>
          </cell>
          <cell r="U349">
            <v>0</v>
          </cell>
          <cell r="V349">
            <v>0</v>
          </cell>
          <cell r="W349">
            <v>0</v>
          </cell>
          <cell r="X349">
            <v>0</v>
          </cell>
          <cell r="Y349">
            <v>0</v>
          </cell>
          <cell r="Z349">
            <v>0</v>
          </cell>
          <cell r="AA349">
            <v>0</v>
          </cell>
        </row>
        <row r="350">
          <cell r="B350" t="str">
            <v>AS Edb</v>
          </cell>
          <cell r="C350">
            <v>0</v>
          </cell>
          <cell r="D350">
            <v>1000</v>
          </cell>
          <cell r="E350">
            <v>950</v>
          </cell>
          <cell r="F350">
            <v>189</v>
          </cell>
          <cell r="G350">
            <v>0</v>
          </cell>
          <cell r="H350">
            <v>0</v>
          </cell>
          <cell r="I350">
            <v>0</v>
          </cell>
          <cell r="J350">
            <v>0</v>
          </cell>
          <cell r="K350">
            <v>0</v>
          </cell>
          <cell r="L350">
            <v>0</v>
          </cell>
          <cell r="M350">
            <v>0</v>
          </cell>
          <cell r="N350">
            <v>5691</v>
          </cell>
          <cell r="P350">
            <v>573</v>
          </cell>
          <cell r="Q350">
            <v>511</v>
          </cell>
          <cell r="R350">
            <v>660</v>
          </cell>
          <cell r="S350">
            <v>-101</v>
          </cell>
          <cell r="T350">
            <v>745</v>
          </cell>
          <cell r="U350">
            <v>872</v>
          </cell>
          <cell r="V350">
            <v>-1722</v>
          </cell>
          <cell r="W350">
            <v>-1031</v>
          </cell>
          <cell r="X350">
            <v>502</v>
          </cell>
          <cell r="Y350">
            <v>2283</v>
          </cell>
          <cell r="Z350">
            <v>4679</v>
          </cell>
          <cell r="AA350">
            <v>5691</v>
          </cell>
        </row>
        <row r="351">
          <cell r="B351" t="str">
            <v>Legend Properties</v>
          </cell>
          <cell r="C351">
            <v>0</v>
          </cell>
          <cell r="D351">
            <v>-10100.848</v>
          </cell>
          <cell r="E351">
            <v>-13110</v>
          </cell>
          <cell r="F351">
            <v>-23287.557000000001</v>
          </cell>
          <cell r="G351">
            <v>-33734.534599999999</v>
          </cell>
          <cell r="H351">
            <v>0</v>
          </cell>
          <cell r="I351">
            <v>0</v>
          </cell>
          <cell r="J351">
            <v>0</v>
          </cell>
          <cell r="K351">
            <v>0</v>
          </cell>
          <cell r="L351">
            <v>0</v>
          </cell>
          <cell r="M351">
            <v>0</v>
          </cell>
          <cell r="N351">
            <v>6883.375</v>
          </cell>
          <cell r="P351">
            <v>-7363.3669999999993</v>
          </cell>
          <cell r="Q351">
            <v>-10047.454</v>
          </cell>
          <cell r="R351">
            <v>-1787.2249999999999</v>
          </cell>
          <cell r="S351">
            <v>-3795.4159999999997</v>
          </cell>
          <cell r="T351">
            <v>-5797.1079999999993</v>
          </cell>
          <cell r="U351">
            <v>-11574.718999999999</v>
          </cell>
          <cell r="V351">
            <v>-16046.030999999999</v>
          </cell>
          <cell r="W351">
            <v>-24397.245999999999</v>
          </cell>
          <cell r="X351">
            <v>-29700.43</v>
          </cell>
          <cell r="Y351">
            <v>-32605.482999999997</v>
          </cell>
          <cell r="Z351">
            <v>-25944.007999999998</v>
          </cell>
          <cell r="AA351">
            <v>6752.4609999999993</v>
          </cell>
        </row>
        <row r="352">
          <cell r="B352" t="str">
            <v>Slemmestad Eiendom</v>
          </cell>
          <cell r="C352">
            <v>0</v>
          </cell>
          <cell r="D352">
            <v>8305</v>
          </cell>
          <cell r="E352">
            <v>5242</v>
          </cell>
          <cell r="F352">
            <v>28344</v>
          </cell>
          <cell r="G352">
            <v>26777</v>
          </cell>
          <cell r="H352">
            <v>0</v>
          </cell>
          <cell r="I352">
            <v>0</v>
          </cell>
          <cell r="J352">
            <v>0</v>
          </cell>
          <cell r="K352">
            <v>0</v>
          </cell>
          <cell r="L352">
            <v>0</v>
          </cell>
          <cell r="M352">
            <v>0</v>
          </cell>
          <cell r="N352">
            <v>-14442</v>
          </cell>
          <cell r="P352">
            <v>-1158</v>
          </cell>
          <cell r="Q352">
            <v>-3119</v>
          </cell>
          <cell r="R352">
            <v>-5078</v>
          </cell>
          <cell r="S352">
            <v>-7040</v>
          </cell>
          <cell r="T352">
            <v>-8998</v>
          </cell>
          <cell r="U352">
            <v>-8768</v>
          </cell>
          <cell r="V352">
            <v>-10734</v>
          </cell>
          <cell r="W352">
            <v>-12702</v>
          </cell>
          <cell r="X352">
            <v>-14666</v>
          </cell>
          <cell r="Y352">
            <v>-16741</v>
          </cell>
          <cell r="Z352">
            <v>-18120</v>
          </cell>
          <cell r="AA352">
            <v>-14442</v>
          </cell>
        </row>
        <row r="353">
          <cell r="B353" t="str">
            <v>Avantor</v>
          </cell>
          <cell r="C353">
            <v>0</v>
          </cell>
          <cell r="D353">
            <v>0</v>
          </cell>
          <cell r="E353">
            <v>0</v>
          </cell>
          <cell r="F353">
            <v>0</v>
          </cell>
          <cell r="G353">
            <v>0</v>
          </cell>
          <cell r="H353">
            <v>0</v>
          </cell>
          <cell r="I353">
            <v>0</v>
          </cell>
          <cell r="J353">
            <v>0</v>
          </cell>
          <cell r="K353">
            <v>0</v>
          </cell>
          <cell r="L353">
            <v>0</v>
          </cell>
          <cell r="M353">
            <v>0</v>
          </cell>
          <cell r="N353">
            <v>0</v>
          </cell>
          <cell r="P353">
            <v>0</v>
          </cell>
          <cell r="Q353">
            <v>2000</v>
          </cell>
          <cell r="R353">
            <v>2000</v>
          </cell>
          <cell r="S353">
            <v>2000</v>
          </cell>
          <cell r="T353">
            <v>2000</v>
          </cell>
          <cell r="U353">
            <v>2000</v>
          </cell>
          <cell r="V353">
            <v>2000</v>
          </cell>
          <cell r="W353">
            <v>2000</v>
          </cell>
          <cell r="X353">
            <v>2000</v>
          </cell>
          <cell r="Y353">
            <v>2000</v>
          </cell>
          <cell r="Z353">
            <v>2000</v>
          </cell>
          <cell r="AA353">
            <v>2000</v>
          </cell>
        </row>
        <row r="354">
          <cell r="B354" t="str">
            <v>RGI Realty, Inc.</v>
          </cell>
          <cell r="C354">
            <v>0</v>
          </cell>
          <cell r="D354">
            <v>0</v>
          </cell>
          <cell r="E354">
            <v>0</v>
          </cell>
          <cell r="F354">
            <v>0</v>
          </cell>
          <cell r="G354">
            <v>0</v>
          </cell>
          <cell r="H354">
            <v>0</v>
          </cell>
          <cell r="I354">
            <v>0</v>
          </cell>
          <cell r="J354">
            <v>0</v>
          </cell>
          <cell r="K354">
            <v>0</v>
          </cell>
          <cell r="L354">
            <v>0</v>
          </cell>
          <cell r="M354">
            <v>0</v>
          </cell>
          <cell r="N354">
            <v>0</v>
          </cell>
          <cell r="P354">
            <v>0</v>
          </cell>
          <cell r="Q354">
            <v>0</v>
          </cell>
          <cell r="R354">
            <v>0</v>
          </cell>
          <cell r="S354">
            <v>0</v>
          </cell>
          <cell r="T354">
            <v>0</v>
          </cell>
          <cell r="U354">
            <v>0</v>
          </cell>
          <cell r="V354">
            <v>0</v>
          </cell>
          <cell r="W354">
            <v>0</v>
          </cell>
          <cell r="X354">
            <v>0</v>
          </cell>
          <cell r="Y354">
            <v>0</v>
          </cell>
          <cell r="Z354">
            <v>0</v>
          </cell>
          <cell r="AA354">
            <v>0</v>
          </cell>
        </row>
        <row r="355">
          <cell r="B355" t="str">
            <v>RGI Holdings, Inc.</v>
          </cell>
          <cell r="C355">
            <v>0</v>
          </cell>
          <cell r="D355">
            <v>-1929.89</v>
          </cell>
          <cell r="E355">
            <v>-592</v>
          </cell>
          <cell r="F355">
            <v>-3865.8975</v>
          </cell>
          <cell r="G355">
            <v>-2921.0329999999999</v>
          </cell>
          <cell r="H355">
            <v>0</v>
          </cell>
          <cell r="I355">
            <v>0</v>
          </cell>
          <cell r="J355">
            <v>0</v>
          </cell>
          <cell r="K355">
            <v>0</v>
          </cell>
          <cell r="L355">
            <v>0</v>
          </cell>
          <cell r="M355">
            <v>0</v>
          </cell>
          <cell r="N355">
            <v>2866.0589999999997</v>
          </cell>
          <cell r="P355">
            <v>175.47299999999998</v>
          </cell>
          <cell r="Q355">
            <v>201.46899999999999</v>
          </cell>
          <cell r="R355">
            <v>357.44499999999999</v>
          </cell>
          <cell r="S355">
            <v>441.93199999999996</v>
          </cell>
          <cell r="T355">
            <v>617.40499999999997</v>
          </cell>
          <cell r="U355">
            <v>747.38499999999999</v>
          </cell>
          <cell r="V355">
            <v>1117.828</v>
          </cell>
          <cell r="W355">
            <v>1481.7719999999999</v>
          </cell>
          <cell r="X355">
            <v>1806.722</v>
          </cell>
          <cell r="Y355">
            <v>2177.165</v>
          </cell>
          <cell r="Z355">
            <v>2502.1149999999998</v>
          </cell>
          <cell r="AA355">
            <v>2866.0589999999997</v>
          </cell>
        </row>
        <row r="356">
          <cell r="B356" t="str">
            <v>KW Properties</v>
          </cell>
          <cell r="C356">
            <v>0</v>
          </cell>
          <cell r="D356">
            <v>0</v>
          </cell>
          <cell r="E356">
            <v>0</v>
          </cell>
          <cell r="F356">
            <v>0</v>
          </cell>
          <cell r="G356">
            <v>0</v>
          </cell>
          <cell r="H356">
            <v>0</v>
          </cell>
          <cell r="I356">
            <v>0</v>
          </cell>
          <cell r="J356">
            <v>0</v>
          </cell>
          <cell r="K356">
            <v>0</v>
          </cell>
          <cell r="L356">
            <v>0</v>
          </cell>
          <cell r="M356">
            <v>0</v>
          </cell>
          <cell r="N356">
            <v>-142.97799999999998</v>
          </cell>
          <cell r="P356">
            <v>-12.997999999999999</v>
          </cell>
          <cell r="Q356">
            <v>-32.494999999999997</v>
          </cell>
          <cell r="R356">
            <v>-51.991999999999997</v>
          </cell>
          <cell r="S356">
            <v>-58.491</v>
          </cell>
          <cell r="T356">
            <v>-71.48899999999999</v>
          </cell>
          <cell r="U356">
            <v>-84.486999999999995</v>
          </cell>
          <cell r="V356">
            <v>-90.98599999999999</v>
          </cell>
          <cell r="W356">
            <v>-103.98399999999999</v>
          </cell>
          <cell r="X356">
            <v>-110.48299999999999</v>
          </cell>
          <cell r="Y356">
            <v>-123.48099999999999</v>
          </cell>
          <cell r="Z356">
            <v>-136.47899999999998</v>
          </cell>
          <cell r="AA356">
            <v>-142.97799999999998</v>
          </cell>
        </row>
        <row r="357">
          <cell r="B357" t="str">
            <v>Resource Group, Inc.</v>
          </cell>
          <cell r="C357">
            <v>0</v>
          </cell>
          <cell r="D357">
            <v>2355.12</v>
          </cell>
          <cell r="E357">
            <v>2332</v>
          </cell>
          <cell r="F357">
            <v>2292.6453000000001</v>
          </cell>
          <cell r="G357">
            <v>2248.5160999999998</v>
          </cell>
          <cell r="H357">
            <v>0</v>
          </cell>
          <cell r="I357">
            <v>0</v>
          </cell>
          <cell r="J357">
            <v>0</v>
          </cell>
          <cell r="K357">
            <v>0</v>
          </cell>
          <cell r="L357">
            <v>0</v>
          </cell>
          <cell r="M357">
            <v>0</v>
          </cell>
          <cell r="N357">
            <v>2859.56</v>
          </cell>
          <cell r="P357">
            <v>2671.0889999999999</v>
          </cell>
          <cell r="Q357">
            <v>2684.087</v>
          </cell>
          <cell r="R357">
            <v>2703.5839999999998</v>
          </cell>
          <cell r="S357">
            <v>2716.5819999999999</v>
          </cell>
          <cell r="T357">
            <v>2736.0789999999997</v>
          </cell>
          <cell r="U357">
            <v>2755.576</v>
          </cell>
          <cell r="V357">
            <v>2768.5740000000001</v>
          </cell>
          <cell r="W357">
            <v>2788.0709999999999</v>
          </cell>
          <cell r="X357">
            <v>2807.5679999999998</v>
          </cell>
          <cell r="Y357">
            <v>2820.5659999999998</v>
          </cell>
          <cell r="Z357">
            <v>2840.0629999999996</v>
          </cell>
          <cell r="AA357">
            <v>2859.56</v>
          </cell>
        </row>
        <row r="401">
          <cell r="B401" t="str">
            <v>Aker RGI ASA</v>
          </cell>
          <cell r="C401">
            <v>0</v>
          </cell>
          <cell r="D401">
            <v>1000</v>
          </cell>
          <cell r="E401">
            <v>840</v>
          </cell>
          <cell r="F401">
            <v>430632</v>
          </cell>
          <cell r="G401">
            <v>0</v>
          </cell>
          <cell r="H401">
            <v>0</v>
          </cell>
          <cell r="I401">
            <v>0</v>
          </cell>
          <cell r="J401">
            <v>0</v>
          </cell>
          <cell r="K401">
            <v>0</v>
          </cell>
          <cell r="L401">
            <v>0</v>
          </cell>
          <cell r="M401">
            <v>0</v>
          </cell>
          <cell r="N401">
            <v>500000</v>
          </cell>
          <cell r="P401">
            <v>0</v>
          </cell>
          <cell r="Q401">
            <v>0</v>
          </cell>
          <cell r="R401">
            <v>0</v>
          </cell>
          <cell r="S401">
            <v>0</v>
          </cell>
          <cell r="T401">
            <v>0</v>
          </cell>
          <cell r="U401">
            <v>0</v>
          </cell>
          <cell r="V401">
            <v>0</v>
          </cell>
          <cell r="W401">
            <v>0</v>
          </cell>
          <cell r="X401">
            <v>0</v>
          </cell>
          <cell r="Y401">
            <v>0</v>
          </cell>
          <cell r="Z401">
            <v>0</v>
          </cell>
          <cell r="AA401">
            <v>4000</v>
          </cell>
        </row>
        <row r="402">
          <cell r="B402" t="str">
            <v>RGI Norway AS</v>
          </cell>
          <cell r="C402">
            <v>122</v>
          </cell>
          <cell r="D402">
            <v>122</v>
          </cell>
          <cell r="E402">
            <v>0</v>
          </cell>
          <cell r="F402">
            <v>122</v>
          </cell>
          <cell r="G402">
            <v>133</v>
          </cell>
          <cell r="H402">
            <v>0</v>
          </cell>
          <cell r="I402">
            <v>0</v>
          </cell>
          <cell r="J402">
            <v>0</v>
          </cell>
          <cell r="K402">
            <v>0</v>
          </cell>
          <cell r="L402">
            <v>0</v>
          </cell>
          <cell r="M402">
            <v>0</v>
          </cell>
          <cell r="N402">
            <v>0</v>
          </cell>
          <cell r="P402">
            <v>0</v>
          </cell>
          <cell r="Q402">
            <v>0</v>
          </cell>
          <cell r="R402">
            <v>0</v>
          </cell>
          <cell r="S402">
            <v>0</v>
          </cell>
          <cell r="T402">
            <v>0</v>
          </cell>
          <cell r="U402">
            <v>0</v>
          </cell>
          <cell r="V402">
            <v>0</v>
          </cell>
          <cell r="W402">
            <v>0</v>
          </cell>
          <cell r="X402">
            <v>0</v>
          </cell>
          <cell r="Y402">
            <v>0</v>
          </cell>
          <cell r="Z402">
            <v>0</v>
          </cell>
          <cell r="AA402">
            <v>0</v>
          </cell>
        </row>
        <row r="403">
          <cell r="B403" t="str">
            <v>RGI (Antilles) NV</v>
          </cell>
          <cell r="C403">
            <v>0</v>
          </cell>
          <cell r="D403">
            <v>0</v>
          </cell>
          <cell r="E403">
            <v>0</v>
          </cell>
          <cell r="F403">
            <v>0</v>
          </cell>
          <cell r="G403">
            <v>0</v>
          </cell>
          <cell r="H403">
            <v>0</v>
          </cell>
          <cell r="I403">
            <v>0</v>
          </cell>
          <cell r="J403">
            <v>0</v>
          </cell>
          <cell r="K403">
            <v>0</v>
          </cell>
          <cell r="L403">
            <v>0</v>
          </cell>
          <cell r="M403">
            <v>0</v>
          </cell>
          <cell r="N403">
            <v>0</v>
          </cell>
          <cell r="P403">
            <v>0</v>
          </cell>
          <cell r="Q403">
            <v>0</v>
          </cell>
          <cell r="R403">
            <v>0</v>
          </cell>
          <cell r="S403">
            <v>0</v>
          </cell>
          <cell r="T403">
            <v>0</v>
          </cell>
          <cell r="U403">
            <v>0</v>
          </cell>
          <cell r="V403">
            <v>0</v>
          </cell>
          <cell r="W403">
            <v>0</v>
          </cell>
          <cell r="X403">
            <v>0</v>
          </cell>
          <cell r="Y403">
            <v>0</v>
          </cell>
          <cell r="Z403">
            <v>0</v>
          </cell>
          <cell r="AA403">
            <v>0</v>
          </cell>
        </row>
        <row r="404">
          <cell r="B404" t="str">
            <v>RGI (Denmark) APS</v>
          </cell>
          <cell r="C404">
            <v>0</v>
          </cell>
          <cell r="D404">
            <v>0</v>
          </cell>
          <cell r="E404">
            <v>0</v>
          </cell>
          <cell r="F404">
            <v>0</v>
          </cell>
          <cell r="G404">
            <v>0</v>
          </cell>
          <cell r="H404">
            <v>0</v>
          </cell>
          <cell r="I404">
            <v>0</v>
          </cell>
          <cell r="J404">
            <v>0</v>
          </cell>
          <cell r="K404">
            <v>0</v>
          </cell>
          <cell r="L404">
            <v>0</v>
          </cell>
          <cell r="M404">
            <v>0</v>
          </cell>
          <cell r="N404">
            <v>0</v>
          </cell>
          <cell r="P404">
            <v>0</v>
          </cell>
          <cell r="Q404">
            <v>0</v>
          </cell>
          <cell r="R404">
            <v>0</v>
          </cell>
          <cell r="S404">
            <v>0</v>
          </cell>
          <cell r="T404">
            <v>0</v>
          </cell>
          <cell r="U404">
            <v>0</v>
          </cell>
          <cell r="V404">
            <v>0</v>
          </cell>
          <cell r="W404">
            <v>0</v>
          </cell>
          <cell r="X404">
            <v>0</v>
          </cell>
          <cell r="Y404">
            <v>0</v>
          </cell>
          <cell r="Z404">
            <v>0</v>
          </cell>
          <cell r="AA404">
            <v>0</v>
          </cell>
        </row>
        <row r="405">
          <cell r="B405" t="str">
            <v>Aker Invest</v>
          </cell>
          <cell r="C405">
            <v>0</v>
          </cell>
          <cell r="D405">
            <v>0</v>
          </cell>
          <cell r="E405">
            <v>24000</v>
          </cell>
          <cell r="F405">
            <v>28915</v>
          </cell>
          <cell r="G405">
            <v>28915</v>
          </cell>
          <cell r="H405">
            <v>0</v>
          </cell>
          <cell r="I405">
            <v>0</v>
          </cell>
          <cell r="J405">
            <v>0</v>
          </cell>
          <cell r="K405">
            <v>0</v>
          </cell>
          <cell r="L405">
            <v>0</v>
          </cell>
          <cell r="M405">
            <v>0</v>
          </cell>
          <cell r="N405">
            <v>0</v>
          </cell>
          <cell r="P405">
            <v>0</v>
          </cell>
          <cell r="Q405">
            <v>0</v>
          </cell>
          <cell r="R405">
            <v>0</v>
          </cell>
          <cell r="S405">
            <v>0</v>
          </cell>
          <cell r="T405">
            <v>0</v>
          </cell>
          <cell r="U405">
            <v>0</v>
          </cell>
          <cell r="V405">
            <v>0</v>
          </cell>
          <cell r="W405">
            <v>0</v>
          </cell>
          <cell r="X405">
            <v>0</v>
          </cell>
          <cell r="Y405">
            <v>0</v>
          </cell>
          <cell r="Z405">
            <v>0</v>
          </cell>
          <cell r="AA405">
            <v>0</v>
          </cell>
        </row>
        <row r="406">
          <cell r="B406" t="str">
            <v>RGI Industries, Inc.</v>
          </cell>
          <cell r="C406">
            <v>0</v>
          </cell>
          <cell r="D406">
            <v>0</v>
          </cell>
          <cell r="E406">
            <v>0</v>
          </cell>
          <cell r="F406">
            <v>0</v>
          </cell>
          <cell r="G406">
            <v>0</v>
          </cell>
          <cell r="H406">
            <v>0</v>
          </cell>
          <cell r="I406">
            <v>0</v>
          </cell>
          <cell r="J406">
            <v>0</v>
          </cell>
          <cell r="K406">
            <v>0</v>
          </cell>
          <cell r="L406">
            <v>0</v>
          </cell>
          <cell r="M406">
            <v>0</v>
          </cell>
          <cell r="N406">
            <v>0</v>
          </cell>
          <cell r="P406">
            <v>0</v>
          </cell>
          <cell r="Q406">
            <v>0</v>
          </cell>
          <cell r="R406">
            <v>0</v>
          </cell>
          <cell r="S406">
            <v>0</v>
          </cell>
          <cell r="T406">
            <v>0</v>
          </cell>
          <cell r="U406">
            <v>0</v>
          </cell>
          <cell r="V406">
            <v>0</v>
          </cell>
          <cell r="W406">
            <v>0</v>
          </cell>
          <cell r="X406">
            <v>0</v>
          </cell>
          <cell r="Y406">
            <v>0</v>
          </cell>
          <cell r="Z406">
            <v>0</v>
          </cell>
          <cell r="AA406">
            <v>0</v>
          </cell>
        </row>
        <row r="407">
          <cell r="B407" t="str">
            <v>RGI INC</v>
          </cell>
          <cell r="C407">
            <v>0</v>
          </cell>
          <cell r="D407">
            <v>0</v>
          </cell>
          <cell r="E407">
            <v>0</v>
          </cell>
          <cell r="F407">
            <v>28.382000000000001</v>
          </cell>
          <cell r="G407">
            <v>20.379300000000001</v>
          </cell>
          <cell r="H407">
            <v>0</v>
          </cell>
          <cell r="I407">
            <v>0</v>
          </cell>
          <cell r="J407">
            <v>0</v>
          </cell>
          <cell r="K407">
            <v>0</v>
          </cell>
          <cell r="L407">
            <v>0</v>
          </cell>
          <cell r="M407">
            <v>0</v>
          </cell>
          <cell r="N407">
            <v>0</v>
          </cell>
          <cell r="P407">
            <v>0</v>
          </cell>
          <cell r="Q407">
            <v>0</v>
          </cell>
          <cell r="R407">
            <v>0</v>
          </cell>
          <cell r="S407">
            <v>0</v>
          </cell>
          <cell r="T407">
            <v>0</v>
          </cell>
          <cell r="U407">
            <v>0</v>
          </cell>
          <cell r="V407">
            <v>0</v>
          </cell>
          <cell r="W407">
            <v>0</v>
          </cell>
          <cell r="X407">
            <v>0</v>
          </cell>
          <cell r="Y407">
            <v>0</v>
          </cell>
          <cell r="Z407">
            <v>0</v>
          </cell>
          <cell r="AA407">
            <v>0</v>
          </cell>
        </row>
        <row r="408">
          <cell r="B408" t="str">
            <v>RGI Finance Corporation</v>
          </cell>
          <cell r="C408">
            <v>0</v>
          </cell>
          <cell r="D408">
            <v>0</v>
          </cell>
          <cell r="E408">
            <v>0</v>
          </cell>
          <cell r="F408">
            <v>0</v>
          </cell>
          <cell r="G408">
            <v>0</v>
          </cell>
          <cell r="H408">
            <v>0</v>
          </cell>
          <cell r="I408">
            <v>0</v>
          </cell>
          <cell r="J408">
            <v>0</v>
          </cell>
          <cell r="K408">
            <v>0</v>
          </cell>
          <cell r="L408">
            <v>0</v>
          </cell>
          <cell r="M408">
            <v>0</v>
          </cell>
          <cell r="N408">
            <v>0</v>
          </cell>
          <cell r="P408">
            <v>0</v>
          </cell>
          <cell r="Q408">
            <v>0</v>
          </cell>
          <cell r="R408">
            <v>0</v>
          </cell>
          <cell r="S408">
            <v>0</v>
          </cell>
          <cell r="T408">
            <v>0</v>
          </cell>
          <cell r="U408">
            <v>0</v>
          </cell>
          <cell r="V408">
            <v>0</v>
          </cell>
          <cell r="W408">
            <v>0</v>
          </cell>
          <cell r="X408">
            <v>0</v>
          </cell>
          <cell r="Y408">
            <v>0</v>
          </cell>
          <cell r="Z408">
            <v>0</v>
          </cell>
          <cell r="AA408">
            <v>0</v>
          </cell>
        </row>
        <row r="409">
          <cell r="B409" t="str">
            <v>RGI Distribution, Inc.</v>
          </cell>
          <cell r="C409">
            <v>0</v>
          </cell>
          <cell r="D409">
            <v>0</v>
          </cell>
          <cell r="E409">
            <v>0</v>
          </cell>
          <cell r="F409">
            <v>0</v>
          </cell>
          <cell r="G409">
            <v>0</v>
          </cell>
          <cell r="H409">
            <v>0</v>
          </cell>
          <cell r="I409">
            <v>0</v>
          </cell>
          <cell r="J409">
            <v>0</v>
          </cell>
          <cell r="K409">
            <v>0</v>
          </cell>
          <cell r="L409">
            <v>0</v>
          </cell>
          <cell r="M409">
            <v>0</v>
          </cell>
          <cell r="N409">
            <v>0</v>
          </cell>
          <cell r="P409">
            <v>0</v>
          </cell>
          <cell r="Q409">
            <v>0</v>
          </cell>
          <cell r="R409">
            <v>0</v>
          </cell>
          <cell r="S409">
            <v>0</v>
          </cell>
          <cell r="T409">
            <v>0</v>
          </cell>
          <cell r="U409">
            <v>0</v>
          </cell>
          <cell r="V409">
            <v>0</v>
          </cell>
          <cell r="W409">
            <v>0</v>
          </cell>
          <cell r="X409">
            <v>0</v>
          </cell>
          <cell r="Y409">
            <v>0</v>
          </cell>
          <cell r="Z409">
            <v>0</v>
          </cell>
          <cell r="AA409">
            <v>0</v>
          </cell>
        </row>
        <row r="410">
          <cell r="B410" t="str">
            <v>RGI (Europe) BV</v>
          </cell>
          <cell r="C410">
            <v>0</v>
          </cell>
          <cell r="D410">
            <v>0</v>
          </cell>
          <cell r="E410">
            <v>0</v>
          </cell>
          <cell r="F410">
            <v>0</v>
          </cell>
          <cell r="G410">
            <v>0</v>
          </cell>
          <cell r="H410">
            <v>0</v>
          </cell>
          <cell r="I410">
            <v>0</v>
          </cell>
          <cell r="J410">
            <v>0</v>
          </cell>
          <cell r="K410">
            <v>0</v>
          </cell>
          <cell r="L410">
            <v>0</v>
          </cell>
          <cell r="M410">
            <v>0</v>
          </cell>
          <cell r="N410">
            <v>0</v>
          </cell>
          <cell r="P410">
            <v>0</v>
          </cell>
          <cell r="Q410">
            <v>0</v>
          </cell>
          <cell r="R410">
            <v>0</v>
          </cell>
          <cell r="S410">
            <v>0</v>
          </cell>
          <cell r="T410">
            <v>0</v>
          </cell>
          <cell r="U410">
            <v>0</v>
          </cell>
          <cell r="V410">
            <v>0</v>
          </cell>
          <cell r="W410">
            <v>0</v>
          </cell>
          <cell r="X410">
            <v>0</v>
          </cell>
          <cell r="Y410">
            <v>0</v>
          </cell>
          <cell r="Z410">
            <v>0</v>
          </cell>
          <cell r="AA410">
            <v>0</v>
          </cell>
        </row>
        <row r="411">
          <cell r="B411" t="str">
            <v>Grundingen</v>
          </cell>
          <cell r="C411">
            <v>0</v>
          </cell>
          <cell r="D411">
            <v>0</v>
          </cell>
          <cell r="E411">
            <v>0</v>
          </cell>
          <cell r="F411">
            <v>0</v>
          </cell>
          <cell r="G411">
            <v>0</v>
          </cell>
          <cell r="H411">
            <v>0</v>
          </cell>
          <cell r="I411">
            <v>0</v>
          </cell>
          <cell r="J411">
            <v>0</v>
          </cell>
          <cell r="K411">
            <v>0</v>
          </cell>
          <cell r="L411">
            <v>0</v>
          </cell>
          <cell r="M411">
            <v>0</v>
          </cell>
          <cell r="N411">
            <v>0</v>
          </cell>
          <cell r="P411">
            <v>0</v>
          </cell>
          <cell r="Q411">
            <v>0</v>
          </cell>
          <cell r="R411">
            <v>0</v>
          </cell>
          <cell r="S411">
            <v>0</v>
          </cell>
          <cell r="T411">
            <v>0</v>
          </cell>
          <cell r="U411">
            <v>0</v>
          </cell>
          <cell r="V411">
            <v>0</v>
          </cell>
          <cell r="W411">
            <v>0</v>
          </cell>
          <cell r="X411">
            <v>0</v>
          </cell>
          <cell r="Y411">
            <v>0</v>
          </cell>
          <cell r="Z411">
            <v>0</v>
          </cell>
          <cell r="AA411">
            <v>0</v>
          </cell>
        </row>
        <row r="412">
          <cell r="B412" t="str">
            <v>Norwegian Contractors</v>
          </cell>
          <cell r="C412">
            <v>0</v>
          </cell>
          <cell r="D412">
            <v>0</v>
          </cell>
          <cell r="E412">
            <v>0</v>
          </cell>
          <cell r="F412">
            <v>0</v>
          </cell>
          <cell r="G412">
            <v>0</v>
          </cell>
          <cell r="H412">
            <v>0</v>
          </cell>
          <cell r="I412">
            <v>0</v>
          </cell>
          <cell r="J412">
            <v>0</v>
          </cell>
          <cell r="K412">
            <v>0</v>
          </cell>
          <cell r="L412">
            <v>0</v>
          </cell>
          <cell r="M412">
            <v>0</v>
          </cell>
          <cell r="N412">
            <v>0</v>
          </cell>
          <cell r="P412">
            <v>0</v>
          </cell>
          <cell r="Q412">
            <v>0</v>
          </cell>
          <cell r="R412">
            <v>0</v>
          </cell>
          <cell r="S412">
            <v>0</v>
          </cell>
          <cell r="T412">
            <v>0</v>
          </cell>
          <cell r="U412">
            <v>0</v>
          </cell>
          <cell r="V412">
            <v>0</v>
          </cell>
          <cell r="W412">
            <v>0</v>
          </cell>
          <cell r="X412">
            <v>0</v>
          </cell>
          <cell r="Y412">
            <v>0</v>
          </cell>
          <cell r="Z412">
            <v>0</v>
          </cell>
          <cell r="AA412">
            <v>0</v>
          </cell>
        </row>
        <row r="413">
          <cell r="B413" t="str">
            <v>RGI Seafoods, inc</v>
          </cell>
          <cell r="C413">
            <v>0</v>
          </cell>
          <cell r="D413">
            <v>6.5419999999999998</v>
          </cell>
          <cell r="E413">
            <v>0</v>
          </cell>
          <cell r="F413">
            <v>6.7233000000000001</v>
          </cell>
          <cell r="G413">
            <v>6.7930999999999999</v>
          </cell>
          <cell r="H413">
            <v>0</v>
          </cell>
          <cell r="I413">
            <v>0</v>
          </cell>
          <cell r="J413">
            <v>0</v>
          </cell>
          <cell r="K413">
            <v>0</v>
          </cell>
          <cell r="L413">
            <v>0</v>
          </cell>
          <cell r="M413">
            <v>0</v>
          </cell>
          <cell r="N413">
            <v>0</v>
          </cell>
          <cell r="P413">
            <v>0</v>
          </cell>
          <cell r="Q413">
            <v>0</v>
          </cell>
          <cell r="R413">
            <v>0</v>
          </cell>
          <cell r="S413">
            <v>0</v>
          </cell>
          <cell r="T413">
            <v>0</v>
          </cell>
          <cell r="U413">
            <v>0</v>
          </cell>
          <cell r="V413">
            <v>0</v>
          </cell>
          <cell r="W413">
            <v>0</v>
          </cell>
          <cell r="X413">
            <v>0</v>
          </cell>
          <cell r="Y413">
            <v>0</v>
          </cell>
          <cell r="Z413">
            <v>0</v>
          </cell>
          <cell r="AA413">
            <v>0</v>
          </cell>
        </row>
        <row r="414">
          <cell r="B414" t="str">
            <v>Pesqueras Del Atlantico Sur</v>
          </cell>
          <cell r="C414">
            <v>0</v>
          </cell>
          <cell r="D414">
            <v>0</v>
          </cell>
          <cell r="E414">
            <v>0</v>
          </cell>
          <cell r="F414">
            <v>0</v>
          </cell>
          <cell r="G414">
            <v>0</v>
          </cell>
          <cell r="H414">
            <v>0</v>
          </cell>
          <cell r="I414">
            <v>0</v>
          </cell>
          <cell r="J414">
            <v>0</v>
          </cell>
          <cell r="K414">
            <v>0</v>
          </cell>
          <cell r="L414">
            <v>0</v>
          </cell>
          <cell r="M414">
            <v>0</v>
          </cell>
          <cell r="N414">
            <v>0</v>
          </cell>
          <cell r="P414">
            <v>0</v>
          </cell>
          <cell r="Q414">
            <v>0</v>
          </cell>
          <cell r="R414">
            <v>0</v>
          </cell>
          <cell r="S414">
            <v>0</v>
          </cell>
          <cell r="T414">
            <v>0</v>
          </cell>
          <cell r="U414">
            <v>0</v>
          </cell>
          <cell r="V414">
            <v>0</v>
          </cell>
          <cell r="W414">
            <v>0</v>
          </cell>
          <cell r="X414">
            <v>0</v>
          </cell>
          <cell r="Y414">
            <v>0</v>
          </cell>
          <cell r="Z414">
            <v>0</v>
          </cell>
          <cell r="AA414">
            <v>0</v>
          </cell>
        </row>
        <row r="415">
          <cell r="B415" t="str">
            <v>RGI Real Estate</v>
          </cell>
          <cell r="C415">
            <v>0</v>
          </cell>
          <cell r="D415">
            <v>0</v>
          </cell>
          <cell r="E415">
            <v>0</v>
          </cell>
          <cell r="F415">
            <v>0</v>
          </cell>
          <cell r="G415">
            <v>0</v>
          </cell>
          <cell r="H415">
            <v>0</v>
          </cell>
          <cell r="I415">
            <v>0</v>
          </cell>
          <cell r="J415">
            <v>0</v>
          </cell>
          <cell r="K415">
            <v>0</v>
          </cell>
          <cell r="L415">
            <v>0</v>
          </cell>
          <cell r="M415">
            <v>0</v>
          </cell>
          <cell r="N415">
            <v>0</v>
          </cell>
          <cell r="P415">
            <v>0</v>
          </cell>
          <cell r="Q415">
            <v>0</v>
          </cell>
          <cell r="R415">
            <v>0</v>
          </cell>
          <cell r="S415">
            <v>0</v>
          </cell>
          <cell r="T415">
            <v>0</v>
          </cell>
          <cell r="U415">
            <v>0</v>
          </cell>
          <cell r="V415">
            <v>0</v>
          </cell>
          <cell r="W415">
            <v>0</v>
          </cell>
          <cell r="X415">
            <v>0</v>
          </cell>
          <cell r="Y415">
            <v>0</v>
          </cell>
          <cell r="Z415">
            <v>0</v>
          </cell>
          <cell r="AA415">
            <v>0</v>
          </cell>
        </row>
        <row r="416">
          <cell r="B416" t="str">
            <v>North Pacific Aviation</v>
          </cell>
          <cell r="C416">
            <v>0</v>
          </cell>
          <cell r="D416">
            <v>0</v>
          </cell>
          <cell r="E416">
            <v>0</v>
          </cell>
          <cell r="F416">
            <v>121.0194</v>
          </cell>
          <cell r="G416">
            <v>122.2758</v>
          </cell>
          <cell r="H416">
            <v>0</v>
          </cell>
          <cell r="I416">
            <v>0</v>
          </cell>
          <cell r="J416">
            <v>0</v>
          </cell>
          <cell r="K416">
            <v>0</v>
          </cell>
          <cell r="L416">
            <v>0</v>
          </cell>
          <cell r="M416">
            <v>0</v>
          </cell>
          <cell r="N416">
            <v>0</v>
          </cell>
          <cell r="P416">
            <v>0</v>
          </cell>
          <cell r="Q416">
            <v>0</v>
          </cell>
          <cell r="R416">
            <v>0</v>
          </cell>
          <cell r="S416">
            <v>0</v>
          </cell>
          <cell r="T416">
            <v>0</v>
          </cell>
          <cell r="U416">
            <v>0</v>
          </cell>
          <cell r="V416">
            <v>0</v>
          </cell>
          <cell r="W416">
            <v>0</v>
          </cell>
          <cell r="X416">
            <v>0</v>
          </cell>
          <cell r="Y416">
            <v>0</v>
          </cell>
          <cell r="Z416">
            <v>0</v>
          </cell>
          <cell r="AA416">
            <v>0</v>
          </cell>
        </row>
        <row r="417">
          <cell r="B417" t="str">
            <v>Norcrest (Finance)</v>
          </cell>
          <cell r="C417">
            <v>0</v>
          </cell>
          <cell r="D417">
            <v>0</v>
          </cell>
          <cell r="E417">
            <v>0</v>
          </cell>
          <cell r="F417">
            <v>0</v>
          </cell>
          <cell r="G417">
            <v>0</v>
          </cell>
          <cell r="H417">
            <v>0</v>
          </cell>
          <cell r="I417">
            <v>0</v>
          </cell>
          <cell r="J417">
            <v>0</v>
          </cell>
          <cell r="K417">
            <v>0</v>
          </cell>
          <cell r="L417">
            <v>0</v>
          </cell>
          <cell r="M417">
            <v>0</v>
          </cell>
          <cell r="N417">
            <v>0</v>
          </cell>
          <cell r="P417">
            <v>0</v>
          </cell>
          <cell r="Q417">
            <v>0</v>
          </cell>
          <cell r="R417">
            <v>0</v>
          </cell>
          <cell r="S417">
            <v>0</v>
          </cell>
          <cell r="T417">
            <v>0</v>
          </cell>
          <cell r="U417">
            <v>0</v>
          </cell>
          <cell r="V417">
            <v>0</v>
          </cell>
          <cell r="W417">
            <v>0</v>
          </cell>
          <cell r="X417">
            <v>0</v>
          </cell>
          <cell r="Y417">
            <v>0</v>
          </cell>
          <cell r="Z417">
            <v>0</v>
          </cell>
          <cell r="AA417">
            <v>0</v>
          </cell>
        </row>
        <row r="418">
          <cell r="B418" t="str">
            <v>Carmina Ventures</v>
          </cell>
          <cell r="C418">
            <v>0</v>
          </cell>
          <cell r="D418">
            <v>0</v>
          </cell>
          <cell r="E418">
            <v>0</v>
          </cell>
          <cell r="F418">
            <v>0</v>
          </cell>
          <cell r="G418">
            <v>0</v>
          </cell>
          <cell r="H418">
            <v>0</v>
          </cell>
          <cell r="I418">
            <v>0</v>
          </cell>
          <cell r="J418">
            <v>0</v>
          </cell>
          <cell r="K418">
            <v>0</v>
          </cell>
          <cell r="L418">
            <v>0</v>
          </cell>
          <cell r="M418">
            <v>0</v>
          </cell>
          <cell r="N418">
            <v>0</v>
          </cell>
          <cell r="P418">
            <v>0</v>
          </cell>
          <cell r="Q418">
            <v>0</v>
          </cell>
          <cell r="R418">
            <v>0</v>
          </cell>
          <cell r="S418">
            <v>0</v>
          </cell>
          <cell r="T418">
            <v>0</v>
          </cell>
          <cell r="U418">
            <v>0</v>
          </cell>
          <cell r="V418">
            <v>0</v>
          </cell>
          <cell r="W418">
            <v>0</v>
          </cell>
          <cell r="X418">
            <v>0</v>
          </cell>
          <cell r="Y418">
            <v>0</v>
          </cell>
          <cell r="Z418">
            <v>0</v>
          </cell>
          <cell r="AA418">
            <v>0</v>
          </cell>
        </row>
        <row r="419">
          <cell r="B419" t="str">
            <v>Bondstone Business</v>
          </cell>
          <cell r="C419">
            <v>0</v>
          </cell>
          <cell r="D419">
            <v>0</v>
          </cell>
          <cell r="E419">
            <v>0</v>
          </cell>
          <cell r="F419">
            <v>0</v>
          </cell>
          <cell r="G419">
            <v>0</v>
          </cell>
          <cell r="H419">
            <v>0</v>
          </cell>
          <cell r="I419">
            <v>0</v>
          </cell>
          <cell r="J419">
            <v>0</v>
          </cell>
          <cell r="K419">
            <v>0</v>
          </cell>
          <cell r="L419">
            <v>0</v>
          </cell>
          <cell r="M419">
            <v>0</v>
          </cell>
          <cell r="N419">
            <v>0</v>
          </cell>
          <cell r="P419">
            <v>0</v>
          </cell>
          <cell r="Q419">
            <v>0</v>
          </cell>
          <cell r="R419">
            <v>0</v>
          </cell>
          <cell r="S419">
            <v>0</v>
          </cell>
          <cell r="T419">
            <v>0</v>
          </cell>
          <cell r="U419">
            <v>0</v>
          </cell>
          <cell r="V419">
            <v>0</v>
          </cell>
          <cell r="W419">
            <v>0</v>
          </cell>
          <cell r="X419">
            <v>0</v>
          </cell>
          <cell r="Y419">
            <v>0</v>
          </cell>
          <cell r="Z419">
            <v>0</v>
          </cell>
          <cell r="AA419">
            <v>0</v>
          </cell>
        </row>
        <row r="420">
          <cell r="B420" t="str">
            <v>Blue Pond Enterprises LTD</v>
          </cell>
          <cell r="C420">
            <v>0</v>
          </cell>
          <cell r="D420">
            <v>0</v>
          </cell>
          <cell r="E420">
            <v>0</v>
          </cell>
          <cell r="F420">
            <v>0</v>
          </cell>
          <cell r="G420">
            <v>0</v>
          </cell>
          <cell r="H420">
            <v>0</v>
          </cell>
          <cell r="I420">
            <v>0</v>
          </cell>
          <cell r="J420">
            <v>0</v>
          </cell>
          <cell r="K420">
            <v>0</v>
          </cell>
          <cell r="L420">
            <v>0</v>
          </cell>
          <cell r="M420">
            <v>0</v>
          </cell>
          <cell r="N420">
            <v>0</v>
          </cell>
          <cell r="P420">
            <v>0</v>
          </cell>
          <cell r="Q420">
            <v>0</v>
          </cell>
          <cell r="R420">
            <v>0</v>
          </cell>
          <cell r="S420">
            <v>0</v>
          </cell>
          <cell r="T420">
            <v>0</v>
          </cell>
          <cell r="U420">
            <v>0</v>
          </cell>
          <cell r="V420">
            <v>0</v>
          </cell>
          <cell r="W420">
            <v>0</v>
          </cell>
          <cell r="X420">
            <v>0</v>
          </cell>
          <cell r="Y420">
            <v>0</v>
          </cell>
          <cell r="Z420">
            <v>0</v>
          </cell>
          <cell r="AA420">
            <v>0</v>
          </cell>
        </row>
        <row r="421">
          <cell r="B421" t="str">
            <v>Antartic Longl. III AS</v>
          </cell>
          <cell r="C421">
            <v>0</v>
          </cell>
          <cell r="D421">
            <v>0</v>
          </cell>
          <cell r="E421">
            <v>0</v>
          </cell>
          <cell r="F421">
            <v>0</v>
          </cell>
          <cell r="G421">
            <v>0</v>
          </cell>
          <cell r="H421">
            <v>0</v>
          </cell>
          <cell r="I421">
            <v>0</v>
          </cell>
          <cell r="J421">
            <v>0</v>
          </cell>
          <cell r="K421">
            <v>0</v>
          </cell>
          <cell r="L421">
            <v>0</v>
          </cell>
          <cell r="M421">
            <v>0</v>
          </cell>
          <cell r="N421">
            <v>0</v>
          </cell>
          <cell r="P421">
            <v>0</v>
          </cell>
          <cell r="Q421">
            <v>0</v>
          </cell>
          <cell r="R421">
            <v>0</v>
          </cell>
          <cell r="S421">
            <v>0</v>
          </cell>
          <cell r="T421">
            <v>0</v>
          </cell>
          <cell r="U421">
            <v>0</v>
          </cell>
          <cell r="V421">
            <v>0</v>
          </cell>
          <cell r="W421">
            <v>0</v>
          </cell>
          <cell r="X421">
            <v>0</v>
          </cell>
          <cell r="Y421">
            <v>0</v>
          </cell>
          <cell r="Z421">
            <v>0</v>
          </cell>
          <cell r="AA421">
            <v>0</v>
          </cell>
        </row>
        <row r="422">
          <cell r="B422" t="str">
            <v>Antartic Longl. II AS</v>
          </cell>
          <cell r="C422">
            <v>0</v>
          </cell>
          <cell r="D422">
            <v>0</v>
          </cell>
          <cell r="E422">
            <v>0</v>
          </cell>
          <cell r="F422">
            <v>0</v>
          </cell>
          <cell r="G422">
            <v>0</v>
          </cell>
          <cell r="H422">
            <v>0</v>
          </cell>
          <cell r="I422">
            <v>0</v>
          </cell>
          <cell r="J422">
            <v>0</v>
          </cell>
          <cell r="K422">
            <v>0</v>
          </cell>
          <cell r="L422">
            <v>0</v>
          </cell>
          <cell r="M422">
            <v>0</v>
          </cell>
          <cell r="N422">
            <v>0</v>
          </cell>
          <cell r="P422">
            <v>0</v>
          </cell>
          <cell r="Q422">
            <v>0</v>
          </cell>
          <cell r="R422">
            <v>0</v>
          </cell>
          <cell r="S422">
            <v>0</v>
          </cell>
          <cell r="T422">
            <v>0</v>
          </cell>
          <cell r="U422">
            <v>0</v>
          </cell>
          <cell r="V422">
            <v>0</v>
          </cell>
          <cell r="W422">
            <v>0</v>
          </cell>
          <cell r="X422">
            <v>0</v>
          </cell>
          <cell r="Y422">
            <v>0</v>
          </cell>
          <cell r="Z422">
            <v>0</v>
          </cell>
          <cell r="AA422">
            <v>0</v>
          </cell>
        </row>
        <row r="423">
          <cell r="B423" t="str">
            <v>Elimineringer Holding</v>
          </cell>
          <cell r="C423">
            <v>0</v>
          </cell>
          <cell r="D423">
            <v>0</v>
          </cell>
          <cell r="E423">
            <v>0</v>
          </cell>
          <cell r="F423">
            <v>0</v>
          </cell>
          <cell r="G423">
            <v>0</v>
          </cell>
          <cell r="H423">
            <v>0</v>
          </cell>
          <cell r="I423">
            <v>0</v>
          </cell>
          <cell r="J423">
            <v>0</v>
          </cell>
          <cell r="K423">
            <v>0</v>
          </cell>
          <cell r="L423">
            <v>0</v>
          </cell>
          <cell r="M423">
            <v>0</v>
          </cell>
          <cell r="N423">
            <v>0</v>
          </cell>
          <cell r="P423">
            <v>0</v>
          </cell>
          <cell r="Q423">
            <v>0</v>
          </cell>
          <cell r="R423">
            <v>0</v>
          </cell>
          <cell r="S423">
            <v>0</v>
          </cell>
          <cell r="T423">
            <v>0</v>
          </cell>
          <cell r="U423">
            <v>0</v>
          </cell>
          <cell r="V423">
            <v>0</v>
          </cell>
          <cell r="W423">
            <v>0</v>
          </cell>
          <cell r="X423">
            <v>0</v>
          </cell>
          <cell r="Y423">
            <v>0</v>
          </cell>
          <cell r="Z423">
            <v>0</v>
          </cell>
          <cell r="AA423">
            <v>0</v>
          </cell>
        </row>
        <row r="424">
          <cell r="B424" t="str">
            <v>Aker Maritime</v>
          </cell>
          <cell r="C424">
            <v>0</v>
          </cell>
          <cell r="D424">
            <v>114000</v>
          </cell>
          <cell r="E424">
            <v>243672</v>
          </cell>
          <cell r="F424">
            <v>337500</v>
          </cell>
          <cell r="G424">
            <v>0</v>
          </cell>
          <cell r="H424">
            <v>0</v>
          </cell>
          <cell r="I424">
            <v>0</v>
          </cell>
          <cell r="J424">
            <v>0</v>
          </cell>
          <cell r="K424">
            <v>0</v>
          </cell>
          <cell r="L424">
            <v>0</v>
          </cell>
          <cell r="M424">
            <v>0</v>
          </cell>
          <cell r="N424">
            <v>887000</v>
          </cell>
          <cell r="P424">
            <v>0</v>
          </cell>
          <cell r="Q424">
            <v>105273</v>
          </cell>
          <cell r="R424">
            <v>217000</v>
          </cell>
          <cell r="S424">
            <v>229900</v>
          </cell>
          <cell r="T424">
            <v>302300</v>
          </cell>
          <cell r="U424">
            <v>0</v>
          </cell>
          <cell r="V424">
            <v>0</v>
          </cell>
          <cell r="W424">
            <v>0</v>
          </cell>
          <cell r="X424">
            <v>0</v>
          </cell>
          <cell r="Y424">
            <v>0</v>
          </cell>
          <cell r="Z424">
            <v>0</v>
          </cell>
          <cell r="AA424">
            <v>663000</v>
          </cell>
        </row>
        <row r="425">
          <cell r="B425" t="str">
            <v>Norway Seafoods</v>
          </cell>
          <cell r="C425">
            <v>0</v>
          </cell>
          <cell r="D425">
            <v>72207</v>
          </cell>
          <cell r="E425">
            <v>102642</v>
          </cell>
          <cell r="F425">
            <v>248540</v>
          </cell>
          <cell r="G425">
            <v>252699</v>
          </cell>
          <cell r="H425">
            <v>0</v>
          </cell>
          <cell r="I425">
            <v>0</v>
          </cell>
          <cell r="J425">
            <v>0</v>
          </cell>
          <cell r="K425">
            <v>0</v>
          </cell>
          <cell r="L425">
            <v>0</v>
          </cell>
          <cell r="M425">
            <v>0</v>
          </cell>
          <cell r="N425">
            <v>138003</v>
          </cell>
          <cell r="P425">
            <v>3085</v>
          </cell>
          <cell r="Q425">
            <v>28600</v>
          </cell>
          <cell r="R425">
            <v>57524</v>
          </cell>
          <cell r="S425">
            <v>83138</v>
          </cell>
          <cell r="T425">
            <v>120839</v>
          </cell>
          <cell r="U425">
            <v>119574</v>
          </cell>
          <cell r="V425">
            <v>129088</v>
          </cell>
          <cell r="W425">
            <v>108523</v>
          </cell>
          <cell r="X425">
            <v>116441</v>
          </cell>
          <cell r="Y425">
            <v>123031</v>
          </cell>
          <cell r="Z425">
            <v>134661</v>
          </cell>
          <cell r="AA425">
            <v>0</v>
          </cell>
        </row>
        <row r="426">
          <cell r="B426" t="str">
            <v>American Champion</v>
          </cell>
          <cell r="C426">
            <v>0</v>
          </cell>
          <cell r="D426">
            <v>0</v>
          </cell>
          <cell r="E426">
            <v>0</v>
          </cell>
          <cell r="F426">
            <v>0</v>
          </cell>
          <cell r="G426">
            <v>0</v>
          </cell>
          <cell r="H426">
            <v>0</v>
          </cell>
          <cell r="I426">
            <v>0</v>
          </cell>
          <cell r="J426">
            <v>0</v>
          </cell>
          <cell r="K426">
            <v>0</v>
          </cell>
          <cell r="L426">
            <v>0</v>
          </cell>
          <cell r="M426">
            <v>0</v>
          </cell>
          <cell r="N426">
            <v>0</v>
          </cell>
          <cell r="P426">
            <v>0</v>
          </cell>
          <cell r="Q426">
            <v>0</v>
          </cell>
          <cell r="R426">
            <v>0</v>
          </cell>
          <cell r="S426">
            <v>0</v>
          </cell>
          <cell r="T426">
            <v>0</v>
          </cell>
          <cell r="U426">
            <v>0</v>
          </cell>
          <cell r="V426">
            <v>0</v>
          </cell>
          <cell r="W426">
            <v>0</v>
          </cell>
          <cell r="X426">
            <v>0</v>
          </cell>
          <cell r="Y426">
            <v>0</v>
          </cell>
          <cell r="Z426">
            <v>0</v>
          </cell>
          <cell r="AA426">
            <v>0</v>
          </cell>
        </row>
        <row r="427">
          <cell r="B427" t="str">
            <v>American Challenger</v>
          </cell>
          <cell r="C427">
            <v>0</v>
          </cell>
          <cell r="D427">
            <v>0</v>
          </cell>
          <cell r="E427">
            <v>0</v>
          </cell>
          <cell r="F427">
            <v>0</v>
          </cell>
          <cell r="G427">
            <v>0</v>
          </cell>
          <cell r="H427">
            <v>0</v>
          </cell>
          <cell r="I427">
            <v>0</v>
          </cell>
          <cell r="J427">
            <v>0</v>
          </cell>
          <cell r="K427">
            <v>0</v>
          </cell>
          <cell r="L427">
            <v>0</v>
          </cell>
          <cell r="M427">
            <v>0</v>
          </cell>
          <cell r="N427">
            <v>0</v>
          </cell>
          <cell r="P427">
            <v>0</v>
          </cell>
          <cell r="Q427">
            <v>0</v>
          </cell>
          <cell r="R427">
            <v>0</v>
          </cell>
          <cell r="S427">
            <v>0</v>
          </cell>
          <cell r="T427">
            <v>0</v>
          </cell>
          <cell r="U427">
            <v>0</v>
          </cell>
          <cell r="V427">
            <v>0</v>
          </cell>
          <cell r="W427">
            <v>0</v>
          </cell>
          <cell r="X427">
            <v>0</v>
          </cell>
          <cell r="Y427">
            <v>0</v>
          </cell>
          <cell r="Z427">
            <v>0</v>
          </cell>
          <cell r="AA427">
            <v>0</v>
          </cell>
        </row>
        <row r="428">
          <cell r="B428" t="str">
            <v>Antartic Longlining SA</v>
          </cell>
          <cell r="C428">
            <v>0</v>
          </cell>
          <cell r="D428">
            <v>0</v>
          </cell>
          <cell r="E428">
            <v>0</v>
          </cell>
          <cell r="F428">
            <v>309.27179999999998</v>
          </cell>
          <cell r="G428">
            <v>312.48259999999999</v>
          </cell>
          <cell r="H428">
            <v>0</v>
          </cell>
          <cell r="I428">
            <v>0</v>
          </cell>
          <cell r="J428">
            <v>0</v>
          </cell>
          <cell r="K428">
            <v>0</v>
          </cell>
          <cell r="L428">
            <v>0</v>
          </cell>
          <cell r="M428">
            <v>0</v>
          </cell>
          <cell r="N428">
            <v>0</v>
          </cell>
          <cell r="P428">
            <v>0</v>
          </cell>
          <cell r="Q428">
            <v>0</v>
          </cell>
          <cell r="R428">
            <v>0</v>
          </cell>
          <cell r="S428">
            <v>0</v>
          </cell>
          <cell r="T428">
            <v>0</v>
          </cell>
          <cell r="U428">
            <v>0</v>
          </cell>
          <cell r="V428">
            <v>0</v>
          </cell>
          <cell r="W428">
            <v>0</v>
          </cell>
          <cell r="X428">
            <v>0</v>
          </cell>
          <cell r="Y428">
            <v>0</v>
          </cell>
          <cell r="Z428">
            <v>0</v>
          </cell>
          <cell r="AA428">
            <v>0</v>
          </cell>
        </row>
        <row r="429">
          <cell r="B429" t="str">
            <v>International Maritime Management, Inc.</v>
          </cell>
          <cell r="C429">
            <v>0</v>
          </cell>
          <cell r="D429">
            <v>0</v>
          </cell>
          <cell r="E429">
            <v>0</v>
          </cell>
          <cell r="F429">
            <v>35.477499999999999</v>
          </cell>
          <cell r="G429">
            <v>0</v>
          </cell>
          <cell r="H429">
            <v>0</v>
          </cell>
          <cell r="I429">
            <v>0</v>
          </cell>
          <cell r="J429">
            <v>0</v>
          </cell>
          <cell r="K429">
            <v>0</v>
          </cell>
          <cell r="L429">
            <v>0</v>
          </cell>
          <cell r="M429">
            <v>0</v>
          </cell>
          <cell r="N429">
            <v>0</v>
          </cell>
          <cell r="P429">
            <v>0</v>
          </cell>
          <cell r="Q429">
            <v>0</v>
          </cell>
          <cell r="R429">
            <v>0</v>
          </cell>
          <cell r="S429">
            <v>0</v>
          </cell>
          <cell r="T429">
            <v>0</v>
          </cell>
          <cell r="U429">
            <v>0</v>
          </cell>
          <cell r="V429">
            <v>0</v>
          </cell>
          <cell r="W429">
            <v>0</v>
          </cell>
          <cell r="X429">
            <v>0</v>
          </cell>
          <cell r="Y429">
            <v>0</v>
          </cell>
          <cell r="Z429">
            <v>0</v>
          </cell>
          <cell r="AA429">
            <v>0</v>
          </cell>
        </row>
        <row r="430">
          <cell r="B430" t="str">
            <v>Bering Sea Development Company</v>
          </cell>
          <cell r="C430">
            <v>0</v>
          </cell>
          <cell r="D430">
            <v>285375.12400000001</v>
          </cell>
          <cell r="E430">
            <v>246691</v>
          </cell>
          <cell r="F430">
            <v>297418.62209999998</v>
          </cell>
          <cell r="G430">
            <v>300506.36469999998</v>
          </cell>
          <cell r="H430">
            <v>0</v>
          </cell>
          <cell r="I430">
            <v>0</v>
          </cell>
          <cell r="J430">
            <v>0</v>
          </cell>
          <cell r="K430">
            <v>0</v>
          </cell>
          <cell r="L430">
            <v>0</v>
          </cell>
          <cell r="M430">
            <v>0</v>
          </cell>
          <cell r="N430">
            <v>283499.37799999997</v>
          </cell>
          <cell r="P430">
            <v>0</v>
          </cell>
          <cell r="Q430">
            <v>0</v>
          </cell>
          <cell r="R430">
            <v>0</v>
          </cell>
          <cell r="S430">
            <v>0</v>
          </cell>
          <cell r="T430">
            <v>0</v>
          </cell>
          <cell r="U430">
            <v>0</v>
          </cell>
          <cell r="V430">
            <v>0</v>
          </cell>
          <cell r="W430">
            <v>0</v>
          </cell>
          <cell r="X430">
            <v>0</v>
          </cell>
          <cell r="Y430">
            <v>0</v>
          </cell>
          <cell r="Z430">
            <v>0</v>
          </cell>
          <cell r="AA430">
            <v>0</v>
          </cell>
        </row>
        <row r="431">
          <cell r="B431" t="str">
            <v>ASC Alaska, Inc.</v>
          </cell>
          <cell r="C431">
            <v>0</v>
          </cell>
          <cell r="D431">
            <v>0</v>
          </cell>
          <cell r="E431">
            <v>0</v>
          </cell>
          <cell r="F431">
            <v>0</v>
          </cell>
          <cell r="G431">
            <v>0</v>
          </cell>
          <cell r="H431">
            <v>0</v>
          </cell>
          <cell r="I431">
            <v>0</v>
          </cell>
          <cell r="J431">
            <v>0</v>
          </cell>
          <cell r="K431">
            <v>0</v>
          </cell>
          <cell r="L431">
            <v>0</v>
          </cell>
          <cell r="M431">
            <v>0</v>
          </cell>
          <cell r="N431">
            <v>0</v>
          </cell>
          <cell r="P431">
            <v>0</v>
          </cell>
          <cell r="Q431">
            <v>0</v>
          </cell>
          <cell r="R431">
            <v>0</v>
          </cell>
          <cell r="S431">
            <v>0</v>
          </cell>
          <cell r="T431">
            <v>0</v>
          </cell>
          <cell r="U431">
            <v>0</v>
          </cell>
          <cell r="V431">
            <v>0</v>
          </cell>
          <cell r="W431">
            <v>0</v>
          </cell>
          <cell r="X431">
            <v>0</v>
          </cell>
          <cell r="Y431">
            <v>0</v>
          </cell>
          <cell r="Z431">
            <v>0</v>
          </cell>
          <cell r="AA431">
            <v>0</v>
          </cell>
        </row>
        <row r="432">
          <cell r="B432" t="str">
            <v>Royal Seafoods</v>
          </cell>
          <cell r="C432">
            <v>0</v>
          </cell>
          <cell r="D432">
            <v>601.83128999999997</v>
          </cell>
          <cell r="E432">
            <v>663</v>
          </cell>
          <cell r="F432">
            <v>709.55000000000007</v>
          </cell>
          <cell r="G432">
            <v>679.31</v>
          </cell>
          <cell r="H432">
            <v>0</v>
          </cell>
          <cell r="I432">
            <v>0</v>
          </cell>
          <cell r="J432">
            <v>0</v>
          </cell>
          <cell r="K432">
            <v>0</v>
          </cell>
          <cell r="L432">
            <v>0</v>
          </cell>
          <cell r="M432">
            <v>0</v>
          </cell>
          <cell r="N432">
            <v>0</v>
          </cell>
          <cell r="P432">
            <v>0</v>
          </cell>
          <cell r="Q432">
            <v>0</v>
          </cell>
          <cell r="R432">
            <v>0</v>
          </cell>
          <cell r="S432">
            <v>0</v>
          </cell>
          <cell r="T432">
            <v>0</v>
          </cell>
          <cell r="U432">
            <v>0</v>
          </cell>
          <cell r="V432">
            <v>0</v>
          </cell>
          <cell r="W432">
            <v>0</v>
          </cell>
          <cell r="X432">
            <v>0</v>
          </cell>
          <cell r="Y432">
            <v>0</v>
          </cell>
          <cell r="Z432">
            <v>0</v>
          </cell>
          <cell r="AA432">
            <v>0</v>
          </cell>
        </row>
        <row r="433">
          <cell r="B433" t="str">
            <v>Pesqueras SA</v>
          </cell>
          <cell r="C433">
            <v>0</v>
          </cell>
          <cell r="D433">
            <v>0</v>
          </cell>
          <cell r="E433">
            <v>0</v>
          </cell>
          <cell r="F433">
            <v>0</v>
          </cell>
          <cell r="G433">
            <v>0</v>
          </cell>
          <cell r="H433">
            <v>0</v>
          </cell>
          <cell r="I433">
            <v>0</v>
          </cell>
          <cell r="J433">
            <v>0</v>
          </cell>
          <cell r="K433">
            <v>0</v>
          </cell>
          <cell r="L433">
            <v>0</v>
          </cell>
          <cell r="M433">
            <v>0</v>
          </cell>
          <cell r="N433">
            <v>0</v>
          </cell>
          <cell r="P433">
            <v>0</v>
          </cell>
          <cell r="Q433">
            <v>0</v>
          </cell>
          <cell r="R433">
            <v>0</v>
          </cell>
          <cell r="S433">
            <v>0</v>
          </cell>
          <cell r="T433">
            <v>0</v>
          </cell>
          <cell r="U433">
            <v>0</v>
          </cell>
          <cell r="V433">
            <v>0</v>
          </cell>
          <cell r="W433">
            <v>0</v>
          </cell>
          <cell r="X433">
            <v>0</v>
          </cell>
          <cell r="Y433">
            <v>0</v>
          </cell>
          <cell r="Z433">
            <v>0</v>
          </cell>
          <cell r="AA433">
            <v>0</v>
          </cell>
        </row>
        <row r="434">
          <cell r="B434" t="str">
            <v>Elimineringer Fiskeri</v>
          </cell>
          <cell r="C434">
            <v>0</v>
          </cell>
          <cell r="D434">
            <v>0</v>
          </cell>
          <cell r="E434">
            <v>0</v>
          </cell>
          <cell r="F434">
            <v>0</v>
          </cell>
          <cell r="G434">
            <v>0</v>
          </cell>
          <cell r="H434">
            <v>0</v>
          </cell>
          <cell r="I434">
            <v>0</v>
          </cell>
          <cell r="J434">
            <v>0</v>
          </cell>
          <cell r="K434">
            <v>0</v>
          </cell>
          <cell r="L434">
            <v>0</v>
          </cell>
          <cell r="M434">
            <v>0</v>
          </cell>
          <cell r="N434">
            <v>0</v>
          </cell>
          <cell r="P434">
            <v>0</v>
          </cell>
          <cell r="Q434">
            <v>0</v>
          </cell>
          <cell r="R434">
            <v>0</v>
          </cell>
          <cell r="S434">
            <v>0</v>
          </cell>
          <cell r="T434">
            <v>0</v>
          </cell>
          <cell r="U434">
            <v>0</v>
          </cell>
          <cell r="V434">
            <v>0</v>
          </cell>
          <cell r="W434">
            <v>0</v>
          </cell>
          <cell r="X434">
            <v>0</v>
          </cell>
          <cell r="Y434">
            <v>0</v>
          </cell>
          <cell r="Z434">
            <v>0</v>
          </cell>
          <cell r="AA434">
            <v>0</v>
          </cell>
        </row>
        <row r="435">
          <cell r="B435" t="str">
            <v>NH Vessel Corporation</v>
          </cell>
          <cell r="C435">
            <v>0</v>
          </cell>
          <cell r="D435">
            <v>0</v>
          </cell>
          <cell r="E435">
            <v>0</v>
          </cell>
          <cell r="F435">
            <v>0</v>
          </cell>
          <cell r="G435">
            <v>0</v>
          </cell>
          <cell r="H435">
            <v>0</v>
          </cell>
          <cell r="I435">
            <v>0</v>
          </cell>
          <cell r="J435">
            <v>0</v>
          </cell>
          <cell r="K435">
            <v>0</v>
          </cell>
          <cell r="L435">
            <v>0</v>
          </cell>
          <cell r="M435">
            <v>0</v>
          </cell>
          <cell r="N435">
            <v>0</v>
          </cell>
          <cell r="P435">
            <v>0</v>
          </cell>
          <cell r="Q435">
            <v>0</v>
          </cell>
          <cell r="R435">
            <v>0</v>
          </cell>
          <cell r="S435">
            <v>0</v>
          </cell>
          <cell r="T435">
            <v>0</v>
          </cell>
          <cell r="U435">
            <v>0</v>
          </cell>
          <cell r="V435">
            <v>0</v>
          </cell>
          <cell r="W435">
            <v>0</v>
          </cell>
          <cell r="X435">
            <v>0</v>
          </cell>
          <cell r="Y435">
            <v>0</v>
          </cell>
          <cell r="Z435">
            <v>0</v>
          </cell>
          <cell r="AA435">
            <v>0</v>
          </cell>
        </row>
        <row r="436">
          <cell r="B436" t="str">
            <v>NE Vessel Corporation</v>
          </cell>
          <cell r="C436">
            <v>0</v>
          </cell>
          <cell r="D436">
            <v>0</v>
          </cell>
          <cell r="E436">
            <v>0</v>
          </cell>
          <cell r="F436">
            <v>900.92219999999998</v>
          </cell>
          <cell r="G436">
            <v>910.27539999999999</v>
          </cell>
          <cell r="H436">
            <v>0</v>
          </cell>
          <cell r="I436">
            <v>0</v>
          </cell>
          <cell r="J436">
            <v>0</v>
          </cell>
          <cell r="K436">
            <v>0</v>
          </cell>
          <cell r="L436">
            <v>0</v>
          </cell>
          <cell r="M436">
            <v>0</v>
          </cell>
          <cell r="N436">
            <v>0</v>
          </cell>
          <cell r="P436">
            <v>0</v>
          </cell>
          <cell r="Q436">
            <v>0</v>
          </cell>
          <cell r="R436">
            <v>0</v>
          </cell>
          <cell r="S436">
            <v>0</v>
          </cell>
          <cell r="T436">
            <v>0</v>
          </cell>
          <cell r="U436">
            <v>0</v>
          </cell>
          <cell r="V436">
            <v>0</v>
          </cell>
          <cell r="W436">
            <v>0</v>
          </cell>
          <cell r="X436">
            <v>0</v>
          </cell>
          <cell r="Y436">
            <v>0</v>
          </cell>
          <cell r="Z436">
            <v>0</v>
          </cell>
          <cell r="AA436">
            <v>0</v>
          </cell>
        </row>
        <row r="437">
          <cell r="B437" t="str">
            <v>Scancem</v>
          </cell>
          <cell r="C437">
            <v>0</v>
          </cell>
          <cell r="D437">
            <v>0</v>
          </cell>
          <cell r="E437">
            <v>0</v>
          </cell>
          <cell r="F437">
            <v>0</v>
          </cell>
          <cell r="G437">
            <v>0</v>
          </cell>
          <cell r="H437">
            <v>0</v>
          </cell>
          <cell r="I437">
            <v>0</v>
          </cell>
          <cell r="J437">
            <v>0</v>
          </cell>
          <cell r="K437">
            <v>0</v>
          </cell>
          <cell r="L437">
            <v>0</v>
          </cell>
          <cell r="M437">
            <v>0</v>
          </cell>
          <cell r="N437">
            <v>0</v>
          </cell>
          <cell r="P437">
            <v>0</v>
          </cell>
          <cell r="Q437">
            <v>0</v>
          </cell>
          <cell r="R437">
            <v>0</v>
          </cell>
          <cell r="S437">
            <v>0</v>
          </cell>
          <cell r="T437">
            <v>0</v>
          </cell>
          <cell r="U437">
            <v>0</v>
          </cell>
          <cell r="V437">
            <v>0</v>
          </cell>
          <cell r="W437">
            <v>0</v>
          </cell>
          <cell r="X437">
            <v>0</v>
          </cell>
          <cell r="Y437">
            <v>0</v>
          </cell>
          <cell r="Z437">
            <v>0</v>
          </cell>
          <cell r="AA437">
            <v>0</v>
          </cell>
        </row>
        <row r="438">
          <cell r="B438" t="str">
            <v>Constructor Group</v>
          </cell>
          <cell r="C438">
            <v>2700</v>
          </cell>
          <cell r="D438">
            <v>7200</v>
          </cell>
          <cell r="E438">
            <v>9000</v>
          </cell>
          <cell r="F438">
            <v>23000</v>
          </cell>
          <cell r="G438">
            <v>38000</v>
          </cell>
          <cell r="H438">
            <v>0</v>
          </cell>
          <cell r="I438">
            <v>0</v>
          </cell>
          <cell r="J438">
            <v>0</v>
          </cell>
          <cell r="K438">
            <v>0</v>
          </cell>
          <cell r="L438">
            <v>0</v>
          </cell>
          <cell r="M438">
            <v>0</v>
          </cell>
          <cell r="N438">
            <v>116096.397</v>
          </cell>
          <cell r="P438">
            <v>34000</v>
          </cell>
          <cell r="Q438">
            <v>39962.349000000046</v>
          </cell>
          <cell r="R438">
            <v>50735.947999999975</v>
          </cell>
          <cell r="S438">
            <v>58902.61</v>
          </cell>
          <cell r="T438">
            <v>71858.89300000004</v>
          </cell>
          <cell r="U438">
            <v>88467.244999999995</v>
          </cell>
          <cell r="V438">
            <v>93112.949000000022</v>
          </cell>
          <cell r="W438">
            <v>101712.58600000001</v>
          </cell>
          <cell r="X438">
            <v>106844.71299999999</v>
          </cell>
          <cell r="Y438">
            <v>111006.25</v>
          </cell>
          <cell r="Z438">
            <v>113622.96700000006</v>
          </cell>
          <cell r="AA438">
            <v>116096.397</v>
          </cell>
        </row>
        <row r="439">
          <cell r="B439" t="str">
            <v>Atlas-Stord</v>
          </cell>
          <cell r="C439">
            <v>0</v>
          </cell>
          <cell r="D439">
            <v>582.73519999999985</v>
          </cell>
          <cell r="E439">
            <v>1474</v>
          </cell>
          <cell r="F439">
            <v>2123.3958279999997</v>
          </cell>
          <cell r="G439">
            <v>2163.8978419999999</v>
          </cell>
          <cell r="H439">
            <v>0</v>
          </cell>
          <cell r="I439">
            <v>0</v>
          </cell>
          <cell r="J439">
            <v>0</v>
          </cell>
          <cell r="K439">
            <v>0</v>
          </cell>
          <cell r="L439">
            <v>0</v>
          </cell>
          <cell r="M439">
            <v>0</v>
          </cell>
          <cell r="N439">
            <v>20319.3</v>
          </cell>
          <cell r="P439">
            <v>1292.5</v>
          </cell>
          <cell r="Q439">
            <v>2342.5</v>
          </cell>
          <cell r="R439">
            <v>4962</v>
          </cell>
          <cell r="S439">
            <v>5133</v>
          </cell>
          <cell r="T439">
            <v>6182</v>
          </cell>
          <cell r="U439">
            <v>9156</v>
          </cell>
          <cell r="V439">
            <v>11518.5</v>
          </cell>
          <cell r="W439">
            <v>10992.5</v>
          </cell>
          <cell r="X439">
            <v>15850</v>
          </cell>
          <cell r="Y439">
            <v>16910</v>
          </cell>
          <cell r="Z439">
            <v>18080</v>
          </cell>
          <cell r="AA439">
            <v>20319.3</v>
          </cell>
        </row>
        <row r="440">
          <cell r="B440" t="str">
            <v>Langsten Gruppen</v>
          </cell>
          <cell r="C440">
            <v>0</v>
          </cell>
          <cell r="D440">
            <v>1842</v>
          </cell>
          <cell r="E440">
            <v>1842</v>
          </cell>
          <cell r="F440">
            <v>8108</v>
          </cell>
          <cell r="G440">
            <v>11774</v>
          </cell>
          <cell r="H440">
            <v>0</v>
          </cell>
          <cell r="I440">
            <v>0</v>
          </cell>
          <cell r="J440">
            <v>0</v>
          </cell>
          <cell r="K440">
            <v>0</v>
          </cell>
          <cell r="L440">
            <v>0</v>
          </cell>
          <cell r="M440">
            <v>0</v>
          </cell>
          <cell r="N440">
            <v>0</v>
          </cell>
          <cell r="P440">
            <v>0</v>
          </cell>
          <cell r="Q440">
            <v>0</v>
          </cell>
          <cell r="R440">
            <v>0</v>
          </cell>
          <cell r="S440">
            <v>0</v>
          </cell>
          <cell r="T440">
            <v>0</v>
          </cell>
          <cell r="U440">
            <v>0</v>
          </cell>
          <cell r="V440">
            <v>0</v>
          </cell>
          <cell r="W440">
            <v>0</v>
          </cell>
          <cell r="X440">
            <v>0</v>
          </cell>
          <cell r="Y440">
            <v>0</v>
          </cell>
          <cell r="Z440">
            <v>0</v>
          </cell>
          <cell r="AA440">
            <v>0</v>
          </cell>
        </row>
        <row r="441">
          <cell r="B441" t="str">
            <v>Brattvaag Industrier</v>
          </cell>
          <cell r="C441">
            <v>0</v>
          </cell>
          <cell r="D441">
            <v>759</v>
          </cell>
          <cell r="E441">
            <v>800</v>
          </cell>
          <cell r="F441">
            <v>1949</v>
          </cell>
          <cell r="G441">
            <v>2850</v>
          </cell>
          <cell r="H441">
            <v>0</v>
          </cell>
          <cell r="I441">
            <v>0</v>
          </cell>
          <cell r="J441">
            <v>0</v>
          </cell>
          <cell r="K441">
            <v>0</v>
          </cell>
          <cell r="L441">
            <v>0</v>
          </cell>
          <cell r="M441">
            <v>0</v>
          </cell>
          <cell r="N441">
            <v>5500</v>
          </cell>
          <cell r="P441">
            <v>419.34</v>
          </cell>
          <cell r="Q441">
            <v>1101.68</v>
          </cell>
          <cell r="R441">
            <v>2085.02</v>
          </cell>
          <cell r="S441">
            <v>2564.36</v>
          </cell>
          <cell r="T441">
            <v>2845.7</v>
          </cell>
          <cell r="U441">
            <v>3159.04</v>
          </cell>
          <cell r="V441">
            <v>3517.38</v>
          </cell>
          <cell r="W441">
            <v>4015.72</v>
          </cell>
          <cell r="X441">
            <v>4399.0600000000004</v>
          </cell>
          <cell r="Y441">
            <v>4687.3999999999996</v>
          </cell>
          <cell r="Z441">
            <v>4995.74</v>
          </cell>
          <cell r="AA441">
            <v>5500</v>
          </cell>
        </row>
        <row r="442">
          <cell r="B442" t="str">
            <v>Global Waters Industries</v>
          </cell>
          <cell r="C442">
            <v>0</v>
          </cell>
          <cell r="D442">
            <v>0</v>
          </cell>
          <cell r="E442">
            <v>0</v>
          </cell>
          <cell r="F442">
            <v>0</v>
          </cell>
          <cell r="G442">
            <v>1081.5770027000001</v>
          </cell>
          <cell r="H442">
            <v>0</v>
          </cell>
          <cell r="I442">
            <v>0</v>
          </cell>
          <cell r="J442">
            <v>0</v>
          </cell>
          <cell r="K442">
            <v>0</v>
          </cell>
          <cell r="L442">
            <v>0</v>
          </cell>
          <cell r="M442">
            <v>0</v>
          </cell>
          <cell r="N442">
            <v>19.498245000000001</v>
          </cell>
          <cell r="P442">
            <v>0</v>
          </cell>
          <cell r="Q442">
            <v>19.498245000000001</v>
          </cell>
          <cell r="R442">
            <v>19.498245000000001</v>
          </cell>
          <cell r="S442">
            <v>19.498245000000001</v>
          </cell>
          <cell r="T442">
            <v>19.498245000000001</v>
          </cell>
          <cell r="U442">
            <v>19.498245000000001</v>
          </cell>
          <cell r="V442">
            <v>19.498245000000001</v>
          </cell>
          <cell r="W442">
            <v>19.498245000000001</v>
          </cell>
          <cell r="X442">
            <v>19.498245000000001</v>
          </cell>
          <cell r="Y442">
            <v>19.498245000000001</v>
          </cell>
          <cell r="Z442">
            <v>19.498245000000001</v>
          </cell>
          <cell r="AA442">
            <v>19.498245000000001</v>
          </cell>
        </row>
        <row r="443">
          <cell r="B443" t="str">
            <v>Jøtul</v>
          </cell>
          <cell r="C443">
            <v>0</v>
          </cell>
          <cell r="D443">
            <v>0</v>
          </cell>
          <cell r="E443">
            <v>0</v>
          </cell>
          <cell r="F443">
            <v>0</v>
          </cell>
          <cell r="G443">
            <v>0</v>
          </cell>
          <cell r="H443">
            <v>0</v>
          </cell>
          <cell r="I443">
            <v>0</v>
          </cell>
          <cell r="J443">
            <v>0</v>
          </cell>
          <cell r="K443">
            <v>0</v>
          </cell>
          <cell r="L443">
            <v>0</v>
          </cell>
          <cell r="M443">
            <v>0</v>
          </cell>
          <cell r="N443">
            <v>0</v>
          </cell>
          <cell r="P443">
            <v>0</v>
          </cell>
          <cell r="Q443">
            <v>0</v>
          </cell>
          <cell r="R443">
            <v>0</v>
          </cell>
          <cell r="S443">
            <v>0</v>
          </cell>
          <cell r="T443">
            <v>0</v>
          </cell>
          <cell r="U443">
            <v>0</v>
          </cell>
          <cell r="V443">
            <v>0</v>
          </cell>
          <cell r="W443">
            <v>0</v>
          </cell>
          <cell r="X443">
            <v>0</v>
          </cell>
          <cell r="Y443">
            <v>0</v>
          </cell>
          <cell r="Z443">
            <v>0</v>
          </cell>
          <cell r="AA443">
            <v>0</v>
          </cell>
        </row>
        <row r="444">
          <cell r="B444" t="str">
            <v>Libris Emo</v>
          </cell>
          <cell r="C444">
            <v>0</v>
          </cell>
          <cell r="D444">
            <v>3467</v>
          </cell>
          <cell r="E444">
            <v>3467</v>
          </cell>
          <cell r="F444">
            <v>3753</v>
          </cell>
          <cell r="G444">
            <v>4002</v>
          </cell>
          <cell r="H444">
            <v>0</v>
          </cell>
          <cell r="I444">
            <v>0</v>
          </cell>
          <cell r="J444">
            <v>0</v>
          </cell>
          <cell r="K444">
            <v>0</v>
          </cell>
          <cell r="L444">
            <v>0</v>
          </cell>
          <cell r="M444">
            <v>0</v>
          </cell>
          <cell r="N444">
            <v>6688</v>
          </cell>
          <cell r="P444">
            <v>2388</v>
          </cell>
          <cell r="Q444">
            <v>2717</v>
          </cell>
          <cell r="R444">
            <v>3046</v>
          </cell>
          <cell r="S444">
            <v>3375</v>
          </cell>
          <cell r="T444">
            <v>3704</v>
          </cell>
          <cell r="U444">
            <v>4033</v>
          </cell>
          <cell r="V444">
            <v>4362</v>
          </cell>
          <cell r="W444">
            <v>4691</v>
          </cell>
          <cell r="X444">
            <v>5020</v>
          </cell>
          <cell r="Y444">
            <v>5349</v>
          </cell>
          <cell r="Z444">
            <v>5678</v>
          </cell>
          <cell r="AA444">
            <v>6688</v>
          </cell>
        </row>
        <row r="445">
          <cell r="B445" t="str">
            <v>Libris Detalj</v>
          </cell>
          <cell r="C445">
            <v>0</v>
          </cell>
          <cell r="D445">
            <v>0</v>
          </cell>
          <cell r="E445">
            <v>0</v>
          </cell>
          <cell r="F445">
            <v>612</v>
          </cell>
          <cell r="G445">
            <v>3804</v>
          </cell>
          <cell r="H445">
            <v>0</v>
          </cell>
          <cell r="I445">
            <v>0</v>
          </cell>
          <cell r="J445">
            <v>0</v>
          </cell>
          <cell r="K445">
            <v>0</v>
          </cell>
          <cell r="L445">
            <v>0</v>
          </cell>
          <cell r="M445">
            <v>0</v>
          </cell>
          <cell r="N445">
            <v>0</v>
          </cell>
          <cell r="P445">
            <v>0</v>
          </cell>
          <cell r="Q445">
            <v>0</v>
          </cell>
          <cell r="R445">
            <v>0</v>
          </cell>
          <cell r="S445">
            <v>0</v>
          </cell>
          <cell r="T445">
            <v>0</v>
          </cell>
          <cell r="U445">
            <v>0</v>
          </cell>
          <cell r="V445">
            <v>0</v>
          </cell>
          <cell r="W445">
            <v>0</v>
          </cell>
          <cell r="X445">
            <v>0</v>
          </cell>
          <cell r="Y445">
            <v>0</v>
          </cell>
          <cell r="Z445">
            <v>0</v>
          </cell>
          <cell r="AA445">
            <v>0</v>
          </cell>
        </row>
        <row r="446">
          <cell r="B446" t="str">
            <v>Tomra Konfeksjon</v>
          </cell>
          <cell r="C446">
            <v>0</v>
          </cell>
          <cell r="D446">
            <v>0</v>
          </cell>
          <cell r="E446">
            <v>0</v>
          </cell>
          <cell r="F446">
            <v>0</v>
          </cell>
          <cell r="G446">
            <v>125</v>
          </cell>
          <cell r="H446">
            <v>0</v>
          </cell>
          <cell r="I446">
            <v>0</v>
          </cell>
          <cell r="J446">
            <v>0</v>
          </cell>
          <cell r="K446">
            <v>0</v>
          </cell>
          <cell r="L446">
            <v>0</v>
          </cell>
          <cell r="M446">
            <v>0</v>
          </cell>
          <cell r="N446">
            <v>0</v>
          </cell>
          <cell r="P446">
            <v>0</v>
          </cell>
          <cell r="Q446">
            <v>0</v>
          </cell>
          <cell r="R446">
            <v>0</v>
          </cell>
          <cell r="S446">
            <v>0</v>
          </cell>
          <cell r="T446">
            <v>0</v>
          </cell>
          <cell r="U446">
            <v>0</v>
          </cell>
          <cell r="V446">
            <v>0</v>
          </cell>
          <cell r="W446">
            <v>0</v>
          </cell>
          <cell r="X446">
            <v>0</v>
          </cell>
          <cell r="Y446">
            <v>0</v>
          </cell>
          <cell r="Z446">
            <v>0</v>
          </cell>
          <cell r="AA446">
            <v>0</v>
          </cell>
        </row>
        <row r="447">
          <cell r="B447" t="str">
            <v>Brooks Sports</v>
          </cell>
          <cell r="C447">
            <v>25.827999999999999</v>
          </cell>
          <cell r="D447">
            <v>85.045999999999992</v>
          </cell>
          <cell r="E447">
            <v>98</v>
          </cell>
          <cell r="F447">
            <v>309.27179999999998</v>
          </cell>
          <cell r="G447">
            <v>1025.7581</v>
          </cell>
          <cell r="H447">
            <v>0</v>
          </cell>
          <cell r="I447">
            <v>0</v>
          </cell>
          <cell r="J447">
            <v>0</v>
          </cell>
          <cell r="K447">
            <v>0</v>
          </cell>
          <cell r="L447">
            <v>0</v>
          </cell>
          <cell r="M447">
            <v>0</v>
          </cell>
          <cell r="N447">
            <v>5199.2</v>
          </cell>
          <cell r="P447">
            <v>1624.75</v>
          </cell>
          <cell r="Q447">
            <v>1949.7</v>
          </cell>
          <cell r="R447">
            <v>2274.65</v>
          </cell>
          <cell r="S447">
            <v>2599.6</v>
          </cell>
          <cell r="T447">
            <v>2924.55</v>
          </cell>
          <cell r="U447">
            <v>3249.5</v>
          </cell>
          <cell r="V447">
            <v>3574.45</v>
          </cell>
          <cell r="W447">
            <v>3899.4</v>
          </cell>
          <cell r="X447">
            <v>4224.3500000000004</v>
          </cell>
          <cell r="Y447">
            <v>4549.3</v>
          </cell>
          <cell r="Z447">
            <v>4874.25</v>
          </cell>
          <cell r="AA447">
            <v>5199.2</v>
          </cell>
        </row>
        <row r="448">
          <cell r="B448" t="str">
            <v xml:space="preserve">Rena Box </v>
          </cell>
          <cell r="C448">
            <v>0</v>
          </cell>
          <cell r="D448">
            <v>6.5419999999999998</v>
          </cell>
          <cell r="E448">
            <v>8</v>
          </cell>
          <cell r="F448">
            <v>6.7233000000000001</v>
          </cell>
          <cell r="G448">
            <v>6.7930999999999999</v>
          </cell>
          <cell r="H448">
            <v>0</v>
          </cell>
          <cell r="I448">
            <v>0</v>
          </cell>
          <cell r="J448">
            <v>0</v>
          </cell>
          <cell r="K448">
            <v>0</v>
          </cell>
          <cell r="L448">
            <v>0</v>
          </cell>
          <cell r="M448">
            <v>0</v>
          </cell>
          <cell r="N448">
            <v>0</v>
          </cell>
          <cell r="P448">
            <v>0</v>
          </cell>
          <cell r="Q448">
            <v>0</v>
          </cell>
          <cell r="R448">
            <v>0</v>
          </cell>
          <cell r="S448">
            <v>0</v>
          </cell>
          <cell r="T448">
            <v>0</v>
          </cell>
          <cell r="U448">
            <v>0</v>
          </cell>
          <cell r="V448">
            <v>0</v>
          </cell>
          <cell r="W448">
            <v>0</v>
          </cell>
          <cell r="X448">
            <v>0</v>
          </cell>
          <cell r="Y448">
            <v>0</v>
          </cell>
          <cell r="Z448">
            <v>0</v>
          </cell>
          <cell r="AA448">
            <v>0</v>
          </cell>
        </row>
        <row r="449">
          <cell r="B449" t="str">
            <v>Helly Hansen</v>
          </cell>
          <cell r="C449">
            <v>0</v>
          </cell>
          <cell r="D449">
            <v>0</v>
          </cell>
          <cell r="E449">
            <v>0</v>
          </cell>
          <cell r="F449">
            <v>0</v>
          </cell>
          <cell r="G449">
            <v>0</v>
          </cell>
          <cell r="H449">
            <v>0</v>
          </cell>
          <cell r="I449">
            <v>0</v>
          </cell>
          <cell r="J449">
            <v>0</v>
          </cell>
          <cell r="K449">
            <v>0</v>
          </cell>
          <cell r="L449">
            <v>0</v>
          </cell>
          <cell r="M449">
            <v>0</v>
          </cell>
          <cell r="N449">
            <v>0</v>
          </cell>
          <cell r="P449">
            <v>0</v>
          </cell>
          <cell r="Q449">
            <v>0</v>
          </cell>
          <cell r="R449">
            <v>0</v>
          </cell>
          <cell r="S449">
            <v>0</v>
          </cell>
          <cell r="T449">
            <v>0</v>
          </cell>
          <cell r="U449">
            <v>0</v>
          </cell>
          <cell r="V449">
            <v>0</v>
          </cell>
          <cell r="W449">
            <v>0</v>
          </cell>
          <cell r="X449">
            <v>0</v>
          </cell>
          <cell r="Y449">
            <v>0</v>
          </cell>
          <cell r="Z449">
            <v>0</v>
          </cell>
          <cell r="AA449">
            <v>0</v>
          </cell>
        </row>
        <row r="450">
          <cell r="B450" t="str">
            <v>AS Edb</v>
          </cell>
          <cell r="C450">
            <v>0</v>
          </cell>
          <cell r="D450">
            <v>0</v>
          </cell>
          <cell r="E450">
            <v>0</v>
          </cell>
          <cell r="F450">
            <v>0</v>
          </cell>
          <cell r="G450">
            <v>0</v>
          </cell>
          <cell r="H450">
            <v>0</v>
          </cell>
          <cell r="I450">
            <v>0</v>
          </cell>
          <cell r="J450">
            <v>0</v>
          </cell>
          <cell r="K450">
            <v>0</v>
          </cell>
          <cell r="L450">
            <v>0</v>
          </cell>
          <cell r="M450">
            <v>0</v>
          </cell>
          <cell r="N450">
            <v>0</v>
          </cell>
          <cell r="P450">
            <v>0</v>
          </cell>
          <cell r="Q450">
            <v>0</v>
          </cell>
          <cell r="R450">
            <v>0</v>
          </cell>
          <cell r="S450">
            <v>0</v>
          </cell>
          <cell r="T450">
            <v>0</v>
          </cell>
          <cell r="U450">
            <v>0</v>
          </cell>
          <cell r="V450">
            <v>0</v>
          </cell>
          <cell r="W450">
            <v>0</v>
          </cell>
          <cell r="X450">
            <v>0</v>
          </cell>
          <cell r="Y450">
            <v>0</v>
          </cell>
          <cell r="Z450">
            <v>0</v>
          </cell>
          <cell r="AA450">
            <v>0</v>
          </cell>
        </row>
        <row r="451">
          <cell r="B451" t="str">
            <v>Legend Properties</v>
          </cell>
          <cell r="C451">
            <v>0</v>
          </cell>
          <cell r="D451">
            <v>10192.436</v>
          </cell>
          <cell r="E451">
            <v>38818</v>
          </cell>
          <cell r="F451">
            <v>19164.445499999998</v>
          </cell>
          <cell r="G451">
            <v>21350.713299999999</v>
          </cell>
          <cell r="H451">
            <v>0</v>
          </cell>
          <cell r="I451">
            <v>0</v>
          </cell>
          <cell r="J451">
            <v>0</v>
          </cell>
          <cell r="K451">
            <v>0</v>
          </cell>
          <cell r="L451">
            <v>0</v>
          </cell>
          <cell r="M451">
            <v>0</v>
          </cell>
          <cell r="N451">
            <v>212</v>
          </cell>
          <cell r="P451">
            <v>6674.473</v>
          </cell>
          <cell r="Q451">
            <v>3990.386</v>
          </cell>
          <cell r="R451">
            <v>3119.52</v>
          </cell>
          <cell r="S451">
            <v>3314.49</v>
          </cell>
          <cell r="T451">
            <v>3476.9649999999997</v>
          </cell>
          <cell r="U451">
            <v>3385.9789999999998</v>
          </cell>
          <cell r="V451">
            <v>3171.5119999999997</v>
          </cell>
          <cell r="W451">
            <v>207.96799999999999</v>
          </cell>
          <cell r="X451">
            <v>422.435</v>
          </cell>
          <cell r="Y451">
            <v>370.44299999999998</v>
          </cell>
          <cell r="Z451">
            <v>207.96799999999999</v>
          </cell>
          <cell r="AA451">
            <v>207.96799999999999</v>
          </cell>
        </row>
        <row r="452">
          <cell r="B452" t="str">
            <v>Slemmestad Eiendom</v>
          </cell>
          <cell r="C452">
            <v>0</v>
          </cell>
          <cell r="D452">
            <v>0</v>
          </cell>
          <cell r="E452">
            <v>0</v>
          </cell>
          <cell r="F452">
            <v>0</v>
          </cell>
          <cell r="G452">
            <v>0</v>
          </cell>
          <cell r="H452">
            <v>0</v>
          </cell>
          <cell r="I452">
            <v>0</v>
          </cell>
          <cell r="J452">
            <v>0</v>
          </cell>
          <cell r="K452">
            <v>0</v>
          </cell>
          <cell r="L452">
            <v>0</v>
          </cell>
          <cell r="M452">
            <v>0</v>
          </cell>
          <cell r="N452">
            <v>1000</v>
          </cell>
          <cell r="P452">
            <v>0</v>
          </cell>
          <cell r="Q452">
            <v>0</v>
          </cell>
          <cell r="R452">
            <v>0</v>
          </cell>
          <cell r="S452">
            <v>0</v>
          </cell>
          <cell r="T452">
            <v>0</v>
          </cell>
          <cell r="U452">
            <v>250</v>
          </cell>
          <cell r="V452">
            <v>250</v>
          </cell>
          <cell r="W452">
            <v>250</v>
          </cell>
          <cell r="X452">
            <v>250</v>
          </cell>
          <cell r="Y452">
            <v>500</v>
          </cell>
          <cell r="Z452">
            <v>500</v>
          </cell>
          <cell r="AA452">
            <v>1000</v>
          </cell>
        </row>
        <row r="453">
          <cell r="B453" t="str">
            <v>Avantor</v>
          </cell>
          <cell r="C453">
            <v>0</v>
          </cell>
          <cell r="D453">
            <v>0</v>
          </cell>
          <cell r="E453">
            <v>0</v>
          </cell>
          <cell r="F453">
            <v>0</v>
          </cell>
          <cell r="G453">
            <v>0</v>
          </cell>
          <cell r="H453">
            <v>0</v>
          </cell>
          <cell r="I453">
            <v>0</v>
          </cell>
          <cell r="J453">
            <v>0</v>
          </cell>
          <cell r="K453">
            <v>0</v>
          </cell>
          <cell r="L453">
            <v>0</v>
          </cell>
          <cell r="M453">
            <v>0</v>
          </cell>
          <cell r="N453">
            <v>0</v>
          </cell>
          <cell r="P453">
            <v>0</v>
          </cell>
          <cell r="Q453">
            <v>0</v>
          </cell>
          <cell r="R453">
            <v>0</v>
          </cell>
          <cell r="S453">
            <v>0</v>
          </cell>
          <cell r="T453">
            <v>0</v>
          </cell>
          <cell r="U453">
            <v>0</v>
          </cell>
          <cell r="V453">
            <v>0</v>
          </cell>
          <cell r="W453">
            <v>0</v>
          </cell>
          <cell r="X453">
            <v>0</v>
          </cell>
          <cell r="Y453">
            <v>0</v>
          </cell>
          <cell r="Z453">
            <v>0</v>
          </cell>
          <cell r="AA453">
            <v>0</v>
          </cell>
        </row>
        <row r="454">
          <cell r="B454" t="str">
            <v>RGI Realty, Inc.</v>
          </cell>
          <cell r="C454">
            <v>0</v>
          </cell>
          <cell r="D454">
            <v>0</v>
          </cell>
          <cell r="E454">
            <v>0</v>
          </cell>
          <cell r="F454">
            <v>0</v>
          </cell>
          <cell r="G454">
            <v>0</v>
          </cell>
          <cell r="H454">
            <v>0</v>
          </cell>
          <cell r="I454">
            <v>0</v>
          </cell>
          <cell r="J454">
            <v>0</v>
          </cell>
          <cell r="K454">
            <v>0</v>
          </cell>
          <cell r="L454">
            <v>0</v>
          </cell>
          <cell r="M454">
            <v>0</v>
          </cell>
          <cell r="N454">
            <v>0</v>
          </cell>
          <cell r="P454">
            <v>0</v>
          </cell>
          <cell r="Q454">
            <v>0</v>
          </cell>
          <cell r="R454">
            <v>0</v>
          </cell>
          <cell r="S454">
            <v>0</v>
          </cell>
          <cell r="T454">
            <v>0</v>
          </cell>
          <cell r="U454">
            <v>0</v>
          </cell>
          <cell r="V454">
            <v>0</v>
          </cell>
          <cell r="W454">
            <v>0</v>
          </cell>
          <cell r="X454">
            <v>0</v>
          </cell>
          <cell r="Y454">
            <v>0</v>
          </cell>
          <cell r="Z454">
            <v>0</v>
          </cell>
          <cell r="AA454">
            <v>0</v>
          </cell>
        </row>
        <row r="455">
          <cell r="B455" t="str">
            <v>RGI Holdings, Inc.</v>
          </cell>
          <cell r="C455">
            <v>0</v>
          </cell>
          <cell r="D455">
            <v>218.319624</v>
          </cell>
          <cell r="E455">
            <v>0</v>
          </cell>
          <cell r="F455">
            <v>2913.7101375000002</v>
          </cell>
          <cell r="G455">
            <v>5257.8594000000003</v>
          </cell>
          <cell r="H455">
            <v>0</v>
          </cell>
          <cell r="I455">
            <v>0</v>
          </cell>
          <cell r="J455">
            <v>0</v>
          </cell>
          <cell r="K455">
            <v>0</v>
          </cell>
          <cell r="L455">
            <v>0</v>
          </cell>
          <cell r="M455">
            <v>0</v>
          </cell>
          <cell r="N455">
            <v>0</v>
          </cell>
          <cell r="P455">
            <v>0</v>
          </cell>
          <cell r="Q455">
            <v>0</v>
          </cell>
          <cell r="R455">
            <v>0</v>
          </cell>
          <cell r="S455">
            <v>0</v>
          </cell>
          <cell r="T455">
            <v>0</v>
          </cell>
          <cell r="U455">
            <v>0</v>
          </cell>
          <cell r="V455">
            <v>0</v>
          </cell>
          <cell r="W455">
            <v>0</v>
          </cell>
          <cell r="X455">
            <v>0</v>
          </cell>
          <cell r="Y455">
            <v>0</v>
          </cell>
          <cell r="Z455">
            <v>0</v>
          </cell>
          <cell r="AA455">
            <v>0</v>
          </cell>
        </row>
        <row r="456">
          <cell r="B456" t="str">
            <v>KW Properties</v>
          </cell>
          <cell r="C456">
            <v>0</v>
          </cell>
          <cell r="D456">
            <v>0</v>
          </cell>
          <cell r="E456">
            <v>0</v>
          </cell>
          <cell r="F456">
            <v>0</v>
          </cell>
          <cell r="G456">
            <v>0</v>
          </cell>
          <cell r="H456">
            <v>0</v>
          </cell>
          <cell r="I456">
            <v>0</v>
          </cell>
          <cell r="J456">
            <v>0</v>
          </cell>
          <cell r="K456">
            <v>0</v>
          </cell>
          <cell r="L456">
            <v>0</v>
          </cell>
          <cell r="M456">
            <v>0</v>
          </cell>
          <cell r="N456">
            <v>0</v>
          </cell>
          <cell r="P456">
            <v>0</v>
          </cell>
          <cell r="Q456">
            <v>0</v>
          </cell>
          <cell r="R456">
            <v>0</v>
          </cell>
          <cell r="S456">
            <v>0</v>
          </cell>
          <cell r="T456">
            <v>0</v>
          </cell>
          <cell r="U456">
            <v>0</v>
          </cell>
          <cell r="V456">
            <v>0</v>
          </cell>
          <cell r="W456">
            <v>0</v>
          </cell>
          <cell r="X456">
            <v>0</v>
          </cell>
          <cell r="Y456">
            <v>0</v>
          </cell>
          <cell r="Z456">
            <v>0</v>
          </cell>
          <cell r="AA456">
            <v>0</v>
          </cell>
        </row>
        <row r="457">
          <cell r="B457" t="str">
            <v>Resource Group, Inc.</v>
          </cell>
          <cell r="C457">
            <v>0</v>
          </cell>
          <cell r="D457">
            <v>26.167999999999999</v>
          </cell>
          <cell r="E457">
            <v>0</v>
          </cell>
          <cell r="F457">
            <v>0</v>
          </cell>
          <cell r="G457">
            <v>54.344799999999999</v>
          </cell>
          <cell r="H457">
            <v>0</v>
          </cell>
          <cell r="I457">
            <v>0</v>
          </cell>
          <cell r="J457">
            <v>0</v>
          </cell>
          <cell r="K457">
            <v>0</v>
          </cell>
          <cell r="L457">
            <v>0</v>
          </cell>
          <cell r="M457">
            <v>0</v>
          </cell>
          <cell r="N457">
            <v>0</v>
          </cell>
          <cell r="P457">
            <v>0</v>
          </cell>
          <cell r="Q457">
            <v>0</v>
          </cell>
          <cell r="R457">
            <v>0</v>
          </cell>
          <cell r="S457">
            <v>0</v>
          </cell>
          <cell r="T457">
            <v>0</v>
          </cell>
          <cell r="U457">
            <v>0</v>
          </cell>
          <cell r="V457">
            <v>0</v>
          </cell>
          <cell r="W457">
            <v>0</v>
          </cell>
          <cell r="X457">
            <v>0</v>
          </cell>
          <cell r="Y457">
            <v>0</v>
          </cell>
          <cell r="Z457">
            <v>0</v>
          </cell>
          <cell r="AA457">
            <v>0</v>
          </cell>
        </row>
        <row r="458">
          <cell r="B458" t="str">
            <v>Elimineringer Konsern</v>
          </cell>
          <cell r="C458">
            <v>0</v>
          </cell>
          <cell r="D458">
            <v>0</v>
          </cell>
          <cell r="E458">
            <v>-24000</v>
          </cell>
          <cell r="F458">
            <v>-24000</v>
          </cell>
          <cell r="G458">
            <v>-24000</v>
          </cell>
          <cell r="H458">
            <v>0</v>
          </cell>
          <cell r="I458">
            <v>0</v>
          </cell>
          <cell r="J458">
            <v>0</v>
          </cell>
          <cell r="K458">
            <v>0</v>
          </cell>
          <cell r="L458">
            <v>0</v>
          </cell>
          <cell r="M458">
            <v>0</v>
          </cell>
          <cell r="N458">
            <v>-24000</v>
          </cell>
          <cell r="P458">
            <v>0</v>
          </cell>
          <cell r="Q458">
            <v>0</v>
          </cell>
          <cell r="R458">
            <v>0</v>
          </cell>
          <cell r="S458">
            <v>0</v>
          </cell>
          <cell r="T458">
            <v>0</v>
          </cell>
          <cell r="U458">
            <v>0</v>
          </cell>
          <cell r="V458">
            <v>0</v>
          </cell>
          <cell r="W458">
            <v>0</v>
          </cell>
          <cell r="X458">
            <v>0</v>
          </cell>
          <cell r="Y458">
            <v>0</v>
          </cell>
          <cell r="Z458">
            <v>0</v>
          </cell>
          <cell r="AA458">
            <v>0</v>
          </cell>
        </row>
        <row r="459">
          <cell r="B459" t="str">
            <v>Aker RGI konsern</v>
          </cell>
          <cell r="C459">
            <v>2847.828</v>
          </cell>
          <cell r="D459">
            <v>497691.744114</v>
          </cell>
          <cell r="E459">
            <v>650015</v>
          </cell>
          <cell r="F459">
            <v>1383178.5148654999</v>
          </cell>
          <cell r="G459">
            <v>651800.82444469992</v>
          </cell>
          <cell r="H459">
            <v>0</v>
          </cell>
          <cell r="I459">
            <v>0</v>
          </cell>
          <cell r="J459">
            <v>0</v>
          </cell>
          <cell r="K459">
            <v>0</v>
          </cell>
          <cell r="L459">
            <v>0</v>
          </cell>
          <cell r="M459">
            <v>0</v>
          </cell>
          <cell r="N459">
            <v>1939536.7732449998</v>
          </cell>
          <cell r="O459">
            <v>0</v>
          </cell>
          <cell r="P459">
            <v>49484.062999999995</v>
          </cell>
          <cell r="Q459">
            <v>185956.11324500004</v>
          </cell>
          <cell r="R459">
            <v>340766.63624500006</v>
          </cell>
          <cell r="S459">
            <v>388946.55824499996</v>
          </cell>
          <cell r="T459">
            <v>514150.60624500009</v>
          </cell>
          <cell r="U459">
            <v>231294.26224499999</v>
          </cell>
          <cell r="V459">
            <v>248614.28924500002</v>
          </cell>
          <cell r="W459">
            <v>234311.67224499999</v>
          </cell>
          <cell r="X459">
            <v>253471.05624499999</v>
          </cell>
          <cell r="Y459">
            <v>266422.89124500001</v>
          </cell>
          <cell r="Z459">
            <v>282639.42324500007</v>
          </cell>
          <cell r="AA459">
            <v>822030.36324500002</v>
          </cell>
        </row>
        <row r="501">
          <cell r="B501" t="str">
            <v>Aker RGI ASA</v>
          </cell>
          <cell r="C501">
            <v>0</v>
          </cell>
          <cell r="D501">
            <v>929000</v>
          </cell>
          <cell r="E501">
            <v>1307472</v>
          </cell>
          <cell r="F501">
            <v>0</v>
          </cell>
          <cell r="G501">
            <v>0</v>
          </cell>
          <cell r="H501">
            <v>0</v>
          </cell>
          <cell r="I501">
            <v>0</v>
          </cell>
          <cell r="J501">
            <v>0</v>
          </cell>
          <cell r="K501">
            <v>0</v>
          </cell>
          <cell r="L501">
            <v>0</v>
          </cell>
          <cell r="M501">
            <v>0</v>
          </cell>
          <cell r="N501">
            <v>2677000</v>
          </cell>
          <cell r="P501">
            <v>750000</v>
          </cell>
          <cell r="Q501">
            <v>750000</v>
          </cell>
          <cell r="R501">
            <v>1000000</v>
          </cell>
          <cell r="S501">
            <v>1000000</v>
          </cell>
          <cell r="T501">
            <v>1000000</v>
          </cell>
          <cell r="U501">
            <v>1000000</v>
          </cell>
          <cell r="V501">
            <v>1000000</v>
          </cell>
          <cell r="W501">
            <v>1000000</v>
          </cell>
          <cell r="X501">
            <v>1000000</v>
          </cell>
          <cell r="Y501">
            <v>1000000</v>
          </cell>
          <cell r="Z501">
            <v>1000000</v>
          </cell>
          <cell r="AA501">
            <v>1000000</v>
          </cell>
        </row>
        <row r="502">
          <cell r="B502" t="str">
            <v>RGI Norway AS</v>
          </cell>
          <cell r="C502">
            <v>3403</v>
          </cell>
          <cell r="D502">
            <v>5718</v>
          </cell>
          <cell r="E502">
            <v>0</v>
          </cell>
          <cell r="F502">
            <v>5455</v>
          </cell>
          <cell r="G502">
            <v>5674</v>
          </cell>
          <cell r="H502">
            <v>0</v>
          </cell>
          <cell r="I502">
            <v>0</v>
          </cell>
          <cell r="J502">
            <v>0</v>
          </cell>
          <cell r="K502">
            <v>0</v>
          </cell>
          <cell r="L502">
            <v>0</v>
          </cell>
          <cell r="M502">
            <v>0</v>
          </cell>
          <cell r="N502">
            <v>101</v>
          </cell>
          <cell r="P502">
            <v>5000</v>
          </cell>
          <cell r="Q502">
            <v>1000</v>
          </cell>
          <cell r="R502">
            <v>5000</v>
          </cell>
          <cell r="S502">
            <v>1000</v>
          </cell>
          <cell r="T502">
            <v>1000</v>
          </cell>
          <cell r="U502">
            <v>5000</v>
          </cell>
          <cell r="V502">
            <v>5000</v>
          </cell>
          <cell r="W502">
            <v>1000</v>
          </cell>
          <cell r="X502">
            <v>5000</v>
          </cell>
          <cell r="Y502">
            <v>5000</v>
          </cell>
          <cell r="Z502">
            <v>1000</v>
          </cell>
          <cell r="AA502">
            <v>101</v>
          </cell>
        </row>
        <row r="503">
          <cell r="B503" t="str">
            <v>RGI (Antilles) NV</v>
          </cell>
          <cell r="C503">
            <v>0</v>
          </cell>
          <cell r="D503">
            <v>0</v>
          </cell>
          <cell r="E503">
            <v>107017</v>
          </cell>
          <cell r="F503">
            <v>0</v>
          </cell>
          <cell r="G503">
            <v>0</v>
          </cell>
          <cell r="H503">
            <v>0</v>
          </cell>
          <cell r="I503">
            <v>0</v>
          </cell>
          <cell r="J503">
            <v>0</v>
          </cell>
          <cell r="K503">
            <v>0</v>
          </cell>
          <cell r="L503">
            <v>0</v>
          </cell>
          <cell r="M503">
            <v>0</v>
          </cell>
          <cell r="N503">
            <v>0</v>
          </cell>
          <cell r="P503">
            <v>0</v>
          </cell>
          <cell r="Q503">
            <v>0</v>
          </cell>
          <cell r="R503">
            <v>0</v>
          </cell>
          <cell r="S503">
            <v>0</v>
          </cell>
          <cell r="T503">
            <v>0</v>
          </cell>
          <cell r="U503">
            <v>0</v>
          </cell>
          <cell r="V503">
            <v>0</v>
          </cell>
          <cell r="W503">
            <v>0</v>
          </cell>
          <cell r="X503">
            <v>0</v>
          </cell>
          <cell r="Y503">
            <v>0</v>
          </cell>
          <cell r="Z503">
            <v>0</v>
          </cell>
          <cell r="AA503">
            <v>0</v>
          </cell>
        </row>
        <row r="504">
          <cell r="B504" t="str">
            <v>RGI (Denmark) APS</v>
          </cell>
          <cell r="C504">
            <v>0</v>
          </cell>
          <cell r="D504">
            <v>139.00308077999998</v>
          </cell>
          <cell r="E504">
            <v>0</v>
          </cell>
          <cell r="F504">
            <v>141.91</v>
          </cell>
          <cell r="G504">
            <v>142.6</v>
          </cell>
          <cell r="H504">
            <v>0</v>
          </cell>
          <cell r="I504">
            <v>0</v>
          </cell>
          <cell r="J504">
            <v>0</v>
          </cell>
          <cell r="K504">
            <v>0</v>
          </cell>
          <cell r="L504">
            <v>0</v>
          </cell>
          <cell r="M504">
            <v>0</v>
          </cell>
          <cell r="N504">
            <v>129.97999999999999</v>
          </cell>
          <cell r="P504">
            <v>149.477</v>
          </cell>
          <cell r="Q504">
            <v>149.477</v>
          </cell>
          <cell r="R504">
            <v>142.97799999999998</v>
          </cell>
          <cell r="S504">
            <v>142.97799999999998</v>
          </cell>
          <cell r="T504">
            <v>142.97799999999998</v>
          </cell>
          <cell r="U504">
            <v>136.47899999999998</v>
          </cell>
          <cell r="V504">
            <v>136.47899999999998</v>
          </cell>
          <cell r="W504">
            <v>136.47899999999998</v>
          </cell>
          <cell r="X504">
            <v>129.97999999999999</v>
          </cell>
          <cell r="Y504">
            <v>129.97999999999999</v>
          </cell>
          <cell r="Z504">
            <v>129.97999999999999</v>
          </cell>
          <cell r="AA504">
            <v>129.97999999999999</v>
          </cell>
        </row>
        <row r="505">
          <cell r="B505" t="str">
            <v>Aker Invest</v>
          </cell>
          <cell r="C505">
            <v>0</v>
          </cell>
          <cell r="D505">
            <v>0</v>
          </cell>
          <cell r="E505">
            <v>9852</v>
          </cell>
          <cell r="F505">
            <v>10901</v>
          </cell>
          <cell r="G505">
            <v>10648</v>
          </cell>
          <cell r="H505">
            <v>0</v>
          </cell>
          <cell r="I505">
            <v>0</v>
          </cell>
          <cell r="J505">
            <v>0</v>
          </cell>
          <cell r="K505">
            <v>0</v>
          </cell>
          <cell r="L505">
            <v>0</v>
          </cell>
          <cell r="M505">
            <v>0</v>
          </cell>
          <cell r="N505">
            <v>10</v>
          </cell>
          <cell r="P505">
            <v>0</v>
          </cell>
          <cell r="Q505">
            <v>0</v>
          </cell>
          <cell r="R505">
            <v>1177</v>
          </cell>
          <cell r="S505">
            <v>12928</v>
          </cell>
          <cell r="T505">
            <v>727</v>
          </cell>
          <cell r="U505">
            <v>502</v>
          </cell>
          <cell r="V505">
            <v>277</v>
          </cell>
          <cell r="W505">
            <v>10</v>
          </cell>
          <cell r="X505">
            <v>10</v>
          </cell>
          <cell r="Y505">
            <v>10</v>
          </cell>
          <cell r="Z505">
            <v>10</v>
          </cell>
          <cell r="AA505">
            <v>10</v>
          </cell>
        </row>
        <row r="506">
          <cell r="B506" t="str">
            <v>RGI Industries, Inc.</v>
          </cell>
          <cell r="C506">
            <v>0</v>
          </cell>
          <cell r="D506">
            <v>0</v>
          </cell>
          <cell r="E506">
            <v>0</v>
          </cell>
          <cell r="F506">
            <v>0</v>
          </cell>
          <cell r="G506">
            <v>0</v>
          </cell>
          <cell r="H506">
            <v>0</v>
          </cell>
          <cell r="I506">
            <v>0</v>
          </cell>
          <cell r="J506">
            <v>0</v>
          </cell>
          <cell r="K506">
            <v>0</v>
          </cell>
          <cell r="L506">
            <v>0</v>
          </cell>
          <cell r="M506">
            <v>0</v>
          </cell>
          <cell r="N506">
            <v>0</v>
          </cell>
          <cell r="P506">
            <v>0</v>
          </cell>
          <cell r="Q506">
            <v>0</v>
          </cell>
          <cell r="R506">
            <v>0</v>
          </cell>
          <cell r="S506">
            <v>0</v>
          </cell>
          <cell r="T506">
            <v>0</v>
          </cell>
          <cell r="U506">
            <v>0</v>
          </cell>
          <cell r="V506">
            <v>0</v>
          </cell>
          <cell r="W506">
            <v>0</v>
          </cell>
          <cell r="X506">
            <v>0</v>
          </cell>
          <cell r="Y506">
            <v>0</v>
          </cell>
          <cell r="Z506">
            <v>0</v>
          </cell>
          <cell r="AA506">
            <v>0</v>
          </cell>
        </row>
        <row r="507">
          <cell r="B507" t="str">
            <v>RGI INC</v>
          </cell>
          <cell r="C507">
            <v>0</v>
          </cell>
          <cell r="D507">
            <v>95000.704647299994</v>
          </cell>
          <cell r="E507">
            <v>0</v>
          </cell>
          <cell r="F507">
            <v>90358.524592000002</v>
          </cell>
          <cell r="G507">
            <v>88276.53</v>
          </cell>
          <cell r="H507">
            <v>0</v>
          </cell>
          <cell r="I507">
            <v>0</v>
          </cell>
          <cell r="J507">
            <v>0</v>
          </cell>
          <cell r="K507">
            <v>0</v>
          </cell>
          <cell r="L507">
            <v>0</v>
          </cell>
          <cell r="M507">
            <v>0</v>
          </cell>
          <cell r="N507">
            <v>5790.6089999999995</v>
          </cell>
          <cell r="P507">
            <v>110528.49299999999</v>
          </cell>
          <cell r="Q507">
            <v>106304.143</v>
          </cell>
          <cell r="R507">
            <v>40462.773999999998</v>
          </cell>
          <cell r="S507">
            <v>17995.731</v>
          </cell>
          <cell r="T507">
            <v>13732.386999999999</v>
          </cell>
          <cell r="U507">
            <v>9579.5259999999998</v>
          </cell>
          <cell r="V507">
            <v>5699.6229999999996</v>
          </cell>
          <cell r="W507">
            <v>5043.2240000000002</v>
          </cell>
          <cell r="X507">
            <v>3184.51</v>
          </cell>
          <cell r="Y507">
            <v>4334.8329999999996</v>
          </cell>
          <cell r="Z507">
            <v>10203.43</v>
          </cell>
          <cell r="AA507">
            <v>5790.6089999999995</v>
          </cell>
        </row>
        <row r="508">
          <cell r="B508" t="str">
            <v>RGI Finance Corporation</v>
          </cell>
          <cell r="C508">
            <v>0</v>
          </cell>
          <cell r="D508">
            <v>154.37151996</v>
          </cell>
          <cell r="E508">
            <v>0</v>
          </cell>
          <cell r="F508">
            <v>163.19650000000001</v>
          </cell>
          <cell r="G508">
            <v>163.99</v>
          </cell>
          <cell r="H508">
            <v>0</v>
          </cell>
          <cell r="I508">
            <v>0</v>
          </cell>
          <cell r="J508">
            <v>0</v>
          </cell>
          <cell r="K508">
            <v>0</v>
          </cell>
          <cell r="L508">
            <v>0</v>
          </cell>
          <cell r="M508">
            <v>0</v>
          </cell>
          <cell r="N508">
            <v>149.477</v>
          </cell>
          <cell r="P508">
            <v>149.477</v>
          </cell>
          <cell r="Q508">
            <v>149.477</v>
          </cell>
          <cell r="R508">
            <v>149.477</v>
          </cell>
          <cell r="S508">
            <v>149.477</v>
          </cell>
          <cell r="T508">
            <v>149.477</v>
          </cell>
          <cell r="U508">
            <v>149.477</v>
          </cell>
          <cell r="V508">
            <v>149.477</v>
          </cell>
          <cell r="W508">
            <v>149.477</v>
          </cell>
          <cell r="X508">
            <v>149.477</v>
          </cell>
          <cell r="Y508">
            <v>149.477</v>
          </cell>
          <cell r="Z508">
            <v>149.477</v>
          </cell>
          <cell r="AA508">
            <v>149.477</v>
          </cell>
        </row>
        <row r="509">
          <cell r="B509" t="str">
            <v>RGI Distribution, Inc.</v>
          </cell>
          <cell r="C509">
            <v>0</v>
          </cell>
          <cell r="D509">
            <v>0</v>
          </cell>
          <cell r="E509">
            <v>0</v>
          </cell>
          <cell r="F509">
            <v>0</v>
          </cell>
          <cell r="G509">
            <v>0</v>
          </cell>
          <cell r="H509">
            <v>0</v>
          </cell>
          <cell r="I509">
            <v>0</v>
          </cell>
          <cell r="J509">
            <v>0</v>
          </cell>
          <cell r="K509">
            <v>0</v>
          </cell>
          <cell r="L509">
            <v>0</v>
          </cell>
          <cell r="M509">
            <v>0</v>
          </cell>
          <cell r="N509">
            <v>0</v>
          </cell>
          <cell r="P509">
            <v>0</v>
          </cell>
          <cell r="Q509">
            <v>0</v>
          </cell>
          <cell r="R509">
            <v>0</v>
          </cell>
          <cell r="S509">
            <v>0</v>
          </cell>
          <cell r="T509">
            <v>0</v>
          </cell>
          <cell r="U509">
            <v>0</v>
          </cell>
          <cell r="V509">
            <v>0</v>
          </cell>
          <cell r="W509">
            <v>0</v>
          </cell>
          <cell r="X509">
            <v>0</v>
          </cell>
          <cell r="Y509">
            <v>0</v>
          </cell>
          <cell r="Z509">
            <v>0</v>
          </cell>
          <cell r="AA509">
            <v>0</v>
          </cell>
        </row>
        <row r="510">
          <cell r="B510" t="str">
            <v>RGI (Europe) BV</v>
          </cell>
          <cell r="C510">
            <v>0</v>
          </cell>
          <cell r="D510">
            <v>17983.985189700001</v>
          </cell>
          <cell r="E510">
            <v>0</v>
          </cell>
          <cell r="F510">
            <v>2710.4810000000002</v>
          </cell>
          <cell r="G510">
            <v>2324.38</v>
          </cell>
          <cell r="H510">
            <v>0</v>
          </cell>
          <cell r="I510">
            <v>0</v>
          </cell>
          <cell r="J510">
            <v>0</v>
          </cell>
          <cell r="K510">
            <v>0</v>
          </cell>
          <cell r="L510">
            <v>0</v>
          </cell>
          <cell r="M510">
            <v>0</v>
          </cell>
          <cell r="N510">
            <v>66244.307000000001</v>
          </cell>
          <cell r="P510">
            <v>66712.235000000001</v>
          </cell>
          <cell r="Q510">
            <v>66712.235000000001</v>
          </cell>
          <cell r="R510">
            <v>66712.235000000001</v>
          </cell>
          <cell r="S510">
            <v>66712.235000000001</v>
          </cell>
          <cell r="T510">
            <v>66504.266999999993</v>
          </cell>
          <cell r="U510">
            <v>66504.266999999993</v>
          </cell>
          <cell r="V510">
            <v>66504.266999999993</v>
          </cell>
          <cell r="W510">
            <v>66504.266999999993</v>
          </cell>
          <cell r="X510">
            <v>66504.266999999993</v>
          </cell>
          <cell r="Y510">
            <v>66244.307000000001</v>
          </cell>
          <cell r="Z510">
            <v>66244.307000000001</v>
          </cell>
          <cell r="AA510">
            <v>66244.307000000001</v>
          </cell>
        </row>
        <row r="511">
          <cell r="B511" t="str">
            <v>Grundingen</v>
          </cell>
          <cell r="C511">
            <v>0</v>
          </cell>
          <cell r="D511">
            <v>2000</v>
          </cell>
          <cell r="E511">
            <v>1515</v>
          </cell>
          <cell r="F511">
            <v>1650</v>
          </cell>
          <cell r="G511">
            <v>1750</v>
          </cell>
          <cell r="H511">
            <v>0</v>
          </cell>
          <cell r="I511">
            <v>0</v>
          </cell>
          <cell r="J511">
            <v>0</v>
          </cell>
          <cell r="K511">
            <v>0</v>
          </cell>
          <cell r="L511">
            <v>0</v>
          </cell>
          <cell r="M511">
            <v>0</v>
          </cell>
          <cell r="N511">
            <v>0</v>
          </cell>
          <cell r="P511">
            <v>0</v>
          </cell>
          <cell r="Q511">
            <v>0</v>
          </cell>
          <cell r="R511">
            <v>0</v>
          </cell>
          <cell r="S511">
            <v>0</v>
          </cell>
          <cell r="T511">
            <v>0</v>
          </cell>
          <cell r="U511">
            <v>0</v>
          </cell>
          <cell r="V511">
            <v>0</v>
          </cell>
          <cell r="W511">
            <v>0</v>
          </cell>
          <cell r="X511">
            <v>0</v>
          </cell>
          <cell r="Y511">
            <v>0</v>
          </cell>
          <cell r="Z511">
            <v>0</v>
          </cell>
          <cell r="AA511">
            <v>0</v>
          </cell>
        </row>
        <row r="512">
          <cell r="B512" t="str">
            <v>Norwegian Contractors</v>
          </cell>
          <cell r="C512">
            <v>0</v>
          </cell>
          <cell r="D512">
            <v>402121</v>
          </cell>
          <cell r="E512">
            <v>400933</v>
          </cell>
          <cell r="F512">
            <v>274115</v>
          </cell>
          <cell r="G512">
            <v>274571</v>
          </cell>
          <cell r="H512">
            <v>0</v>
          </cell>
          <cell r="I512">
            <v>0</v>
          </cell>
          <cell r="J512">
            <v>0</v>
          </cell>
          <cell r="K512">
            <v>0</v>
          </cell>
          <cell r="L512">
            <v>0</v>
          </cell>
          <cell r="M512">
            <v>0</v>
          </cell>
          <cell r="N512">
            <v>331160</v>
          </cell>
          <cell r="P512">
            <v>712468</v>
          </cell>
          <cell r="Q512">
            <v>461298</v>
          </cell>
          <cell r="R512">
            <v>476867</v>
          </cell>
          <cell r="S512">
            <v>221383</v>
          </cell>
          <cell r="T512">
            <v>227897</v>
          </cell>
          <cell r="U512">
            <v>231074</v>
          </cell>
          <cell r="V512">
            <v>231365</v>
          </cell>
          <cell r="W512">
            <v>247550</v>
          </cell>
          <cell r="X512">
            <v>254795</v>
          </cell>
          <cell r="Y512">
            <v>255980</v>
          </cell>
          <cell r="Z512">
            <v>335598</v>
          </cell>
          <cell r="AA512">
            <v>331160</v>
          </cell>
        </row>
        <row r="513">
          <cell r="B513" t="str">
            <v>RGI Seafoods, inc</v>
          </cell>
          <cell r="C513">
            <v>0</v>
          </cell>
          <cell r="D513">
            <v>12705.414000000001</v>
          </cell>
          <cell r="E513">
            <v>0</v>
          </cell>
          <cell r="F513">
            <v>13403.399500000001</v>
          </cell>
          <cell r="G513">
            <v>13468.57</v>
          </cell>
          <cell r="H513">
            <v>0</v>
          </cell>
          <cell r="I513">
            <v>0</v>
          </cell>
          <cell r="J513">
            <v>0</v>
          </cell>
          <cell r="K513">
            <v>0</v>
          </cell>
          <cell r="L513">
            <v>0</v>
          </cell>
          <cell r="M513">
            <v>0</v>
          </cell>
          <cell r="N513">
            <v>12413.09</v>
          </cell>
          <cell r="P513">
            <v>11977.656999999999</v>
          </cell>
          <cell r="Q513">
            <v>12016.651</v>
          </cell>
          <cell r="R513">
            <v>12055.644999999999</v>
          </cell>
          <cell r="S513">
            <v>12094.638999999999</v>
          </cell>
          <cell r="T513">
            <v>12133.633</v>
          </cell>
          <cell r="U513">
            <v>12172.626999999999</v>
          </cell>
          <cell r="V513">
            <v>12218.12</v>
          </cell>
          <cell r="W513">
            <v>12257.114</v>
          </cell>
          <cell r="X513">
            <v>12296.108</v>
          </cell>
          <cell r="Y513">
            <v>12328.602999999999</v>
          </cell>
          <cell r="Z513">
            <v>12374.096</v>
          </cell>
          <cell r="AA513">
            <v>12413.09</v>
          </cell>
        </row>
        <row r="514">
          <cell r="B514" t="str">
            <v>Pesqueras Del Atlantico Sur</v>
          </cell>
          <cell r="C514">
            <v>0</v>
          </cell>
          <cell r="D514">
            <v>0</v>
          </cell>
          <cell r="E514">
            <v>0</v>
          </cell>
          <cell r="F514">
            <v>42.573</v>
          </cell>
          <cell r="G514">
            <v>7.13</v>
          </cell>
          <cell r="H514">
            <v>0</v>
          </cell>
          <cell r="I514">
            <v>0</v>
          </cell>
          <cell r="J514">
            <v>0</v>
          </cell>
          <cell r="K514">
            <v>0</v>
          </cell>
          <cell r="L514">
            <v>0</v>
          </cell>
          <cell r="M514">
            <v>0</v>
          </cell>
          <cell r="N514">
            <v>0</v>
          </cell>
          <cell r="P514">
            <v>0</v>
          </cell>
          <cell r="Q514">
            <v>0</v>
          </cell>
          <cell r="R514">
            <v>0</v>
          </cell>
          <cell r="S514">
            <v>0</v>
          </cell>
          <cell r="T514">
            <v>0</v>
          </cell>
          <cell r="U514">
            <v>0</v>
          </cell>
          <cell r="V514">
            <v>0</v>
          </cell>
          <cell r="W514">
            <v>0</v>
          </cell>
          <cell r="X514">
            <v>0</v>
          </cell>
          <cell r="Y514">
            <v>0</v>
          </cell>
          <cell r="Z514">
            <v>0</v>
          </cell>
          <cell r="AA514">
            <v>0</v>
          </cell>
        </row>
        <row r="515">
          <cell r="B515" t="str">
            <v>RGI Real Estate</v>
          </cell>
          <cell r="C515">
            <v>0</v>
          </cell>
          <cell r="D515">
            <v>0</v>
          </cell>
          <cell r="E515">
            <v>0</v>
          </cell>
          <cell r="F515">
            <v>0</v>
          </cell>
          <cell r="G515">
            <v>0</v>
          </cell>
          <cell r="H515">
            <v>0</v>
          </cell>
          <cell r="I515">
            <v>0</v>
          </cell>
          <cell r="J515">
            <v>0</v>
          </cell>
          <cell r="K515">
            <v>0</v>
          </cell>
          <cell r="L515">
            <v>0</v>
          </cell>
          <cell r="M515">
            <v>0</v>
          </cell>
          <cell r="N515">
            <v>0</v>
          </cell>
          <cell r="P515">
            <v>0</v>
          </cell>
          <cell r="Q515">
            <v>0</v>
          </cell>
          <cell r="R515">
            <v>0</v>
          </cell>
          <cell r="S515">
            <v>0</v>
          </cell>
          <cell r="T515">
            <v>0</v>
          </cell>
          <cell r="U515">
            <v>0</v>
          </cell>
          <cell r="V515">
            <v>0</v>
          </cell>
          <cell r="W515">
            <v>0</v>
          </cell>
          <cell r="X515">
            <v>0</v>
          </cell>
          <cell r="Y515">
            <v>0</v>
          </cell>
          <cell r="Z515">
            <v>0</v>
          </cell>
          <cell r="AA515">
            <v>0</v>
          </cell>
        </row>
        <row r="516">
          <cell r="B516" t="str">
            <v>North Pacific Aviation</v>
          </cell>
          <cell r="C516">
            <v>0</v>
          </cell>
          <cell r="D516">
            <v>2366.3584040400001</v>
          </cell>
          <cell r="E516">
            <v>0</v>
          </cell>
          <cell r="F516">
            <v>503.78050000000002</v>
          </cell>
          <cell r="G516">
            <v>128.34</v>
          </cell>
          <cell r="H516">
            <v>0</v>
          </cell>
          <cell r="I516">
            <v>0</v>
          </cell>
          <cell r="J516">
            <v>0</v>
          </cell>
          <cell r="K516">
            <v>0</v>
          </cell>
          <cell r="L516">
            <v>0</v>
          </cell>
          <cell r="M516">
            <v>0</v>
          </cell>
          <cell r="N516">
            <v>409.43699999999995</v>
          </cell>
          <cell r="P516">
            <v>409.43699999999995</v>
          </cell>
          <cell r="Q516">
            <v>409.43699999999995</v>
          </cell>
          <cell r="R516">
            <v>409.43699999999995</v>
          </cell>
          <cell r="S516">
            <v>409.43699999999995</v>
          </cell>
          <cell r="T516">
            <v>409.43699999999995</v>
          </cell>
          <cell r="U516">
            <v>409.43699999999995</v>
          </cell>
          <cell r="V516">
            <v>409.43699999999995</v>
          </cell>
          <cell r="W516">
            <v>409.43699999999995</v>
          </cell>
          <cell r="X516">
            <v>409.43699999999995</v>
          </cell>
          <cell r="Y516">
            <v>409.43699999999995</v>
          </cell>
          <cell r="Z516">
            <v>409.43699999999995</v>
          </cell>
          <cell r="AA516">
            <v>409.43699999999995</v>
          </cell>
        </row>
        <row r="517">
          <cell r="B517" t="str">
            <v>Norcrest (Finance)</v>
          </cell>
          <cell r="C517">
            <v>0</v>
          </cell>
          <cell r="D517">
            <v>2681.0601418800002</v>
          </cell>
          <cell r="E517">
            <v>0</v>
          </cell>
          <cell r="F517">
            <v>2696.29</v>
          </cell>
          <cell r="G517">
            <v>2709.4</v>
          </cell>
          <cell r="H517">
            <v>0</v>
          </cell>
          <cell r="I517">
            <v>0</v>
          </cell>
          <cell r="J517">
            <v>0</v>
          </cell>
          <cell r="K517">
            <v>0</v>
          </cell>
          <cell r="L517">
            <v>0</v>
          </cell>
          <cell r="M517">
            <v>0</v>
          </cell>
          <cell r="N517">
            <v>7077.4110000000001</v>
          </cell>
          <cell r="P517">
            <v>2567.105</v>
          </cell>
          <cell r="Q517">
            <v>3957.8909999999996</v>
          </cell>
          <cell r="R517">
            <v>3957.8909999999996</v>
          </cell>
          <cell r="S517">
            <v>5342.1779999999999</v>
          </cell>
          <cell r="T517">
            <v>5342.1779999999999</v>
          </cell>
          <cell r="U517">
            <v>5602.1379999999999</v>
          </cell>
          <cell r="V517">
            <v>5686.625</v>
          </cell>
          <cell r="W517">
            <v>5686.625</v>
          </cell>
          <cell r="X517">
            <v>5686.625</v>
          </cell>
          <cell r="Y517">
            <v>7077.4110000000001</v>
          </cell>
          <cell r="Z517">
            <v>7077.4110000000001</v>
          </cell>
          <cell r="AA517">
            <v>7077.4110000000001</v>
          </cell>
        </row>
        <row r="518">
          <cell r="B518" t="str">
            <v>Carmina Ventures</v>
          </cell>
          <cell r="C518">
            <v>0</v>
          </cell>
          <cell r="D518">
            <v>0</v>
          </cell>
          <cell r="E518">
            <v>0</v>
          </cell>
          <cell r="F518">
            <v>0</v>
          </cell>
          <cell r="G518">
            <v>0</v>
          </cell>
          <cell r="H518">
            <v>0</v>
          </cell>
          <cell r="I518">
            <v>0</v>
          </cell>
          <cell r="J518">
            <v>0</v>
          </cell>
          <cell r="K518">
            <v>0</v>
          </cell>
          <cell r="L518">
            <v>0</v>
          </cell>
          <cell r="M518">
            <v>0</v>
          </cell>
          <cell r="N518">
            <v>0</v>
          </cell>
          <cell r="P518">
            <v>0</v>
          </cell>
          <cell r="Q518">
            <v>0</v>
          </cell>
          <cell r="R518">
            <v>0</v>
          </cell>
          <cell r="S518">
            <v>0</v>
          </cell>
          <cell r="T518">
            <v>0</v>
          </cell>
          <cell r="U518">
            <v>0</v>
          </cell>
          <cell r="V518">
            <v>0</v>
          </cell>
          <cell r="W518">
            <v>0</v>
          </cell>
          <cell r="X518">
            <v>0</v>
          </cell>
          <cell r="Y518">
            <v>0</v>
          </cell>
          <cell r="Z518">
            <v>0</v>
          </cell>
          <cell r="AA518">
            <v>0</v>
          </cell>
        </row>
        <row r="519">
          <cell r="B519" t="str">
            <v>Bondstone Business</v>
          </cell>
          <cell r="C519">
            <v>0</v>
          </cell>
          <cell r="D519">
            <v>0</v>
          </cell>
          <cell r="E519">
            <v>0</v>
          </cell>
          <cell r="F519">
            <v>0</v>
          </cell>
          <cell r="G519">
            <v>0</v>
          </cell>
          <cell r="H519">
            <v>0</v>
          </cell>
          <cell r="I519">
            <v>0</v>
          </cell>
          <cell r="J519">
            <v>0</v>
          </cell>
          <cell r="K519">
            <v>0</v>
          </cell>
          <cell r="L519">
            <v>0</v>
          </cell>
          <cell r="M519">
            <v>0</v>
          </cell>
          <cell r="N519">
            <v>0</v>
          </cell>
          <cell r="P519">
            <v>0</v>
          </cell>
          <cell r="Q519">
            <v>0</v>
          </cell>
          <cell r="R519">
            <v>0</v>
          </cell>
          <cell r="S519">
            <v>0</v>
          </cell>
          <cell r="T519">
            <v>0</v>
          </cell>
          <cell r="U519">
            <v>0</v>
          </cell>
          <cell r="V519">
            <v>0</v>
          </cell>
          <cell r="W519">
            <v>0</v>
          </cell>
          <cell r="X519">
            <v>0</v>
          </cell>
          <cell r="Y519">
            <v>0</v>
          </cell>
          <cell r="Z519">
            <v>0</v>
          </cell>
          <cell r="AA519">
            <v>0</v>
          </cell>
        </row>
        <row r="520">
          <cell r="B520" t="str">
            <v>Blue Pond Enterprises LTD</v>
          </cell>
          <cell r="C520">
            <v>0</v>
          </cell>
          <cell r="D520">
            <v>0</v>
          </cell>
          <cell r="E520">
            <v>0</v>
          </cell>
          <cell r="F520">
            <v>0</v>
          </cell>
          <cell r="G520">
            <v>0</v>
          </cell>
          <cell r="H520">
            <v>0</v>
          </cell>
          <cell r="I520">
            <v>0</v>
          </cell>
          <cell r="J520">
            <v>0</v>
          </cell>
          <cell r="K520">
            <v>0</v>
          </cell>
          <cell r="L520">
            <v>0</v>
          </cell>
          <cell r="M520">
            <v>0</v>
          </cell>
          <cell r="N520">
            <v>0</v>
          </cell>
          <cell r="P520">
            <v>0</v>
          </cell>
          <cell r="Q520">
            <v>0</v>
          </cell>
          <cell r="R520">
            <v>0</v>
          </cell>
          <cell r="S520">
            <v>0</v>
          </cell>
          <cell r="T520">
            <v>0</v>
          </cell>
          <cell r="U520">
            <v>0</v>
          </cell>
          <cell r="V520">
            <v>0</v>
          </cell>
          <cell r="W520">
            <v>0</v>
          </cell>
          <cell r="X520">
            <v>0</v>
          </cell>
          <cell r="Y520">
            <v>0</v>
          </cell>
          <cell r="Z520">
            <v>0</v>
          </cell>
          <cell r="AA520">
            <v>0</v>
          </cell>
        </row>
        <row r="521">
          <cell r="B521" t="str">
            <v>Antartic Longl. III AS</v>
          </cell>
          <cell r="C521">
            <v>0</v>
          </cell>
          <cell r="D521">
            <v>0</v>
          </cell>
          <cell r="E521">
            <v>0</v>
          </cell>
          <cell r="F521">
            <v>0</v>
          </cell>
          <cell r="G521">
            <v>0</v>
          </cell>
          <cell r="H521">
            <v>0</v>
          </cell>
          <cell r="I521">
            <v>0</v>
          </cell>
          <cell r="J521">
            <v>0</v>
          </cell>
          <cell r="K521">
            <v>0</v>
          </cell>
          <cell r="L521">
            <v>0</v>
          </cell>
          <cell r="M521">
            <v>0</v>
          </cell>
          <cell r="N521">
            <v>0</v>
          </cell>
          <cell r="P521">
            <v>0</v>
          </cell>
          <cell r="Q521">
            <v>0</v>
          </cell>
          <cell r="R521">
            <v>0</v>
          </cell>
          <cell r="S521">
            <v>0</v>
          </cell>
          <cell r="T521">
            <v>0</v>
          </cell>
          <cell r="U521">
            <v>0</v>
          </cell>
          <cell r="V521">
            <v>0</v>
          </cell>
          <cell r="W521">
            <v>0</v>
          </cell>
          <cell r="X521">
            <v>0</v>
          </cell>
          <cell r="Y521">
            <v>0</v>
          </cell>
          <cell r="Z521">
            <v>0</v>
          </cell>
          <cell r="AA521">
            <v>0</v>
          </cell>
        </row>
        <row r="522">
          <cell r="B522" t="str">
            <v>Antartic Longl. II AS</v>
          </cell>
          <cell r="C522">
            <v>0</v>
          </cell>
          <cell r="D522">
            <v>0</v>
          </cell>
          <cell r="E522">
            <v>0</v>
          </cell>
          <cell r="F522">
            <v>0</v>
          </cell>
          <cell r="G522">
            <v>0</v>
          </cell>
          <cell r="H522">
            <v>0</v>
          </cell>
          <cell r="I522">
            <v>0</v>
          </cell>
          <cell r="J522">
            <v>0</v>
          </cell>
          <cell r="K522">
            <v>0</v>
          </cell>
          <cell r="L522">
            <v>0</v>
          </cell>
          <cell r="M522">
            <v>0</v>
          </cell>
          <cell r="N522">
            <v>0</v>
          </cell>
          <cell r="P522">
            <v>0</v>
          </cell>
          <cell r="Q522">
            <v>0</v>
          </cell>
          <cell r="R522">
            <v>0</v>
          </cell>
          <cell r="S522">
            <v>0</v>
          </cell>
          <cell r="T522">
            <v>0</v>
          </cell>
          <cell r="U522">
            <v>0</v>
          </cell>
          <cell r="V522">
            <v>0</v>
          </cell>
          <cell r="W522">
            <v>0</v>
          </cell>
          <cell r="X522">
            <v>0</v>
          </cell>
          <cell r="Y522">
            <v>0</v>
          </cell>
          <cell r="Z522">
            <v>0</v>
          </cell>
          <cell r="AA522">
            <v>0</v>
          </cell>
        </row>
        <row r="523">
          <cell r="B523" t="str">
            <v>Elimineringer Holding</v>
          </cell>
          <cell r="C523">
            <v>0</v>
          </cell>
          <cell r="D523">
            <v>0</v>
          </cell>
          <cell r="E523">
            <v>405000</v>
          </cell>
          <cell r="F523">
            <v>405000</v>
          </cell>
          <cell r="G523">
            <v>405000</v>
          </cell>
          <cell r="H523">
            <v>0</v>
          </cell>
          <cell r="I523">
            <v>0</v>
          </cell>
          <cell r="J523">
            <v>0</v>
          </cell>
          <cell r="K523">
            <v>0</v>
          </cell>
          <cell r="L523">
            <v>0</v>
          </cell>
          <cell r="M523">
            <v>0</v>
          </cell>
          <cell r="N523">
            <v>-15000</v>
          </cell>
          <cell r="P523">
            <v>0</v>
          </cell>
          <cell r="Q523">
            <v>0</v>
          </cell>
          <cell r="R523">
            <v>0</v>
          </cell>
          <cell r="S523">
            <v>0</v>
          </cell>
          <cell r="T523">
            <v>0</v>
          </cell>
          <cell r="U523">
            <v>0</v>
          </cell>
          <cell r="V523">
            <v>0</v>
          </cell>
          <cell r="W523">
            <v>0</v>
          </cell>
          <cell r="X523">
            <v>0</v>
          </cell>
          <cell r="Y523">
            <v>0</v>
          </cell>
          <cell r="Z523">
            <v>0</v>
          </cell>
          <cell r="AA523">
            <v>0</v>
          </cell>
        </row>
        <row r="524">
          <cell r="B524" t="str">
            <v>Aker Maritime</v>
          </cell>
          <cell r="C524">
            <v>0</v>
          </cell>
          <cell r="D524">
            <v>283000</v>
          </cell>
          <cell r="E524">
            <v>1465989</v>
          </cell>
          <cell r="F524">
            <v>1192400</v>
          </cell>
          <cell r="G524">
            <v>0</v>
          </cell>
          <cell r="H524">
            <v>0</v>
          </cell>
          <cell r="I524">
            <v>0</v>
          </cell>
          <cell r="J524">
            <v>0</v>
          </cell>
          <cell r="K524">
            <v>0</v>
          </cell>
          <cell r="L524">
            <v>0</v>
          </cell>
          <cell r="M524">
            <v>0</v>
          </cell>
          <cell r="N524">
            <v>1313000</v>
          </cell>
          <cell r="P524">
            <v>0</v>
          </cell>
          <cell r="Q524">
            <v>1188700</v>
          </cell>
          <cell r="R524">
            <v>1094000</v>
          </cell>
          <cell r="S524">
            <v>1185000</v>
          </cell>
          <cell r="T524">
            <v>1050800</v>
          </cell>
          <cell r="U524">
            <v>0</v>
          </cell>
          <cell r="V524">
            <v>0</v>
          </cell>
          <cell r="W524">
            <v>0</v>
          </cell>
          <cell r="X524">
            <v>0</v>
          </cell>
          <cell r="Y524">
            <v>0</v>
          </cell>
          <cell r="Z524">
            <v>0</v>
          </cell>
          <cell r="AA524">
            <v>1032000</v>
          </cell>
        </row>
        <row r="525">
          <cell r="B525" t="str">
            <v>Norway Seafoods</v>
          </cell>
          <cell r="C525">
            <v>0</v>
          </cell>
          <cell r="D525">
            <v>478766</v>
          </cell>
          <cell r="E525">
            <v>515577</v>
          </cell>
          <cell r="F525">
            <v>366096</v>
          </cell>
          <cell r="G525">
            <v>597513</v>
          </cell>
          <cell r="H525">
            <v>0</v>
          </cell>
          <cell r="I525">
            <v>0</v>
          </cell>
          <cell r="J525">
            <v>0</v>
          </cell>
          <cell r="K525">
            <v>0</v>
          </cell>
          <cell r="L525">
            <v>0</v>
          </cell>
          <cell r="M525">
            <v>0</v>
          </cell>
          <cell r="N525">
            <v>973151</v>
          </cell>
          <cell r="P525">
            <v>678194</v>
          </cell>
          <cell r="Q525">
            <v>624279</v>
          </cell>
          <cell r="R525">
            <v>681442</v>
          </cell>
          <cell r="S525">
            <v>811819</v>
          </cell>
          <cell r="T525">
            <v>887085</v>
          </cell>
          <cell r="U525">
            <v>878661</v>
          </cell>
          <cell r="V525">
            <v>962451</v>
          </cell>
          <cell r="W525">
            <v>935790</v>
          </cell>
          <cell r="X525">
            <v>868426</v>
          </cell>
          <cell r="Y525">
            <v>759246</v>
          </cell>
          <cell r="Z525">
            <v>866044</v>
          </cell>
          <cell r="AA525">
            <v>973151</v>
          </cell>
        </row>
        <row r="526">
          <cell r="B526" t="str">
            <v>American Champion</v>
          </cell>
          <cell r="C526">
            <v>0</v>
          </cell>
          <cell r="D526">
            <v>0</v>
          </cell>
          <cell r="E526">
            <v>0</v>
          </cell>
          <cell r="F526">
            <v>0</v>
          </cell>
          <cell r="G526">
            <v>0</v>
          </cell>
          <cell r="H526">
            <v>0</v>
          </cell>
          <cell r="I526">
            <v>0</v>
          </cell>
          <cell r="J526">
            <v>0</v>
          </cell>
          <cell r="K526">
            <v>0</v>
          </cell>
          <cell r="L526">
            <v>0</v>
          </cell>
          <cell r="M526">
            <v>0</v>
          </cell>
          <cell r="N526">
            <v>0</v>
          </cell>
          <cell r="P526">
            <v>0</v>
          </cell>
          <cell r="Q526">
            <v>0</v>
          </cell>
          <cell r="R526">
            <v>0</v>
          </cell>
          <cell r="S526">
            <v>0</v>
          </cell>
          <cell r="T526">
            <v>0</v>
          </cell>
          <cell r="U526">
            <v>0</v>
          </cell>
          <cell r="V526">
            <v>0</v>
          </cell>
          <cell r="W526">
            <v>0</v>
          </cell>
          <cell r="X526">
            <v>0</v>
          </cell>
          <cell r="Y526">
            <v>0</v>
          </cell>
          <cell r="Z526">
            <v>0</v>
          </cell>
          <cell r="AA526">
            <v>0</v>
          </cell>
        </row>
        <row r="527">
          <cell r="B527" t="str">
            <v>American Challenger</v>
          </cell>
          <cell r="C527">
            <v>0</v>
          </cell>
          <cell r="D527">
            <v>20.178000000000001</v>
          </cell>
          <cell r="E527">
            <v>0</v>
          </cell>
          <cell r="F527">
            <v>525.06700000000001</v>
          </cell>
          <cell r="G527">
            <v>499.1</v>
          </cell>
          <cell r="H527">
            <v>0</v>
          </cell>
          <cell r="I527">
            <v>0</v>
          </cell>
          <cell r="J527">
            <v>0</v>
          </cell>
          <cell r="K527">
            <v>0</v>
          </cell>
          <cell r="L527">
            <v>0</v>
          </cell>
          <cell r="M527">
            <v>0</v>
          </cell>
          <cell r="N527">
            <v>90.98599999999999</v>
          </cell>
          <cell r="P527">
            <v>129.97999999999999</v>
          </cell>
          <cell r="Q527">
            <v>233.964</v>
          </cell>
          <cell r="R527">
            <v>344.447</v>
          </cell>
          <cell r="S527">
            <v>448.43099999999998</v>
          </cell>
          <cell r="T527">
            <v>552.41499999999996</v>
          </cell>
          <cell r="U527">
            <v>90.98599999999999</v>
          </cell>
          <cell r="V527">
            <v>194.97</v>
          </cell>
          <cell r="W527">
            <v>272.95799999999997</v>
          </cell>
          <cell r="X527">
            <v>376.94200000000001</v>
          </cell>
          <cell r="Y527">
            <v>480.92599999999999</v>
          </cell>
          <cell r="Z527">
            <v>571.91199999999992</v>
          </cell>
          <cell r="AA527">
            <v>90.98599999999999</v>
          </cell>
        </row>
        <row r="528">
          <cell r="B528" t="str">
            <v>Antartic Longlining SA</v>
          </cell>
          <cell r="C528">
            <v>0</v>
          </cell>
          <cell r="D528">
            <v>6813.4380000000001</v>
          </cell>
          <cell r="E528">
            <v>6052</v>
          </cell>
          <cell r="F528">
            <v>163.19650000000001</v>
          </cell>
          <cell r="G528">
            <v>349.37</v>
          </cell>
          <cell r="H528">
            <v>0</v>
          </cell>
          <cell r="I528">
            <v>0</v>
          </cell>
          <cell r="J528">
            <v>0</v>
          </cell>
          <cell r="K528">
            <v>0</v>
          </cell>
          <cell r="L528">
            <v>0</v>
          </cell>
          <cell r="M528">
            <v>0</v>
          </cell>
          <cell r="N528">
            <v>8520.1890000000003</v>
          </cell>
          <cell r="P528">
            <v>10287.916999999999</v>
          </cell>
          <cell r="Q528">
            <v>12894.016</v>
          </cell>
          <cell r="R528">
            <v>15500.115</v>
          </cell>
          <cell r="S528">
            <v>18106.214</v>
          </cell>
          <cell r="T528">
            <v>5244.6929999999993</v>
          </cell>
          <cell r="U528">
            <v>7850.7919999999995</v>
          </cell>
          <cell r="V528">
            <v>10456.891</v>
          </cell>
          <cell r="W528">
            <v>13062.99</v>
          </cell>
          <cell r="X528">
            <v>15669.089</v>
          </cell>
          <cell r="Y528">
            <v>18275.187999999998</v>
          </cell>
          <cell r="Z528">
            <v>5914.09</v>
          </cell>
          <cell r="AA528">
            <v>8520.1890000000003</v>
          </cell>
        </row>
        <row r="529">
          <cell r="B529" t="str">
            <v>International Maritime Management, Inc.</v>
          </cell>
          <cell r="C529">
            <v>0</v>
          </cell>
          <cell r="D529">
            <v>0</v>
          </cell>
          <cell r="E529">
            <v>751</v>
          </cell>
          <cell r="F529">
            <v>2199.605</v>
          </cell>
          <cell r="G529">
            <v>2053.44</v>
          </cell>
          <cell r="H529">
            <v>0</v>
          </cell>
          <cell r="I529">
            <v>0</v>
          </cell>
          <cell r="J529">
            <v>0</v>
          </cell>
          <cell r="K529">
            <v>0</v>
          </cell>
          <cell r="L529">
            <v>0</v>
          </cell>
          <cell r="M529">
            <v>0</v>
          </cell>
          <cell r="N529">
            <v>0</v>
          </cell>
          <cell r="P529">
            <v>0</v>
          </cell>
          <cell r="Q529">
            <v>0</v>
          </cell>
          <cell r="R529">
            <v>0</v>
          </cell>
          <cell r="S529">
            <v>0</v>
          </cell>
          <cell r="T529">
            <v>0</v>
          </cell>
          <cell r="U529">
            <v>0</v>
          </cell>
          <cell r="V529">
            <v>0</v>
          </cell>
          <cell r="W529">
            <v>0</v>
          </cell>
          <cell r="X529">
            <v>0</v>
          </cell>
          <cell r="Y529">
            <v>0</v>
          </cell>
          <cell r="Z529">
            <v>0</v>
          </cell>
          <cell r="AA529">
            <v>0</v>
          </cell>
        </row>
        <row r="530">
          <cell r="B530" t="str">
            <v>Bering Sea Development Company</v>
          </cell>
          <cell r="C530">
            <v>0</v>
          </cell>
          <cell r="D530">
            <v>2152.3200000000002</v>
          </cell>
          <cell r="E530">
            <v>9937</v>
          </cell>
          <cell r="F530">
            <v>5342.9115000000002</v>
          </cell>
          <cell r="G530">
            <v>7158.52</v>
          </cell>
          <cell r="H530">
            <v>0</v>
          </cell>
          <cell r="I530">
            <v>0</v>
          </cell>
          <cell r="J530">
            <v>0</v>
          </cell>
          <cell r="K530">
            <v>0</v>
          </cell>
          <cell r="L530">
            <v>0</v>
          </cell>
          <cell r="M530">
            <v>0</v>
          </cell>
          <cell r="N530">
            <v>2567.105</v>
          </cell>
          <cell r="P530">
            <v>1917.2049999999999</v>
          </cell>
          <cell r="Q530">
            <v>3840.9089999999997</v>
          </cell>
          <cell r="R530">
            <v>5758.1139999999996</v>
          </cell>
          <cell r="S530">
            <v>857.86799999999994</v>
          </cell>
          <cell r="T530">
            <v>2775.0729999999999</v>
          </cell>
          <cell r="U530">
            <v>4692.2779999999993</v>
          </cell>
          <cell r="V530">
            <v>6615.982</v>
          </cell>
          <cell r="W530">
            <v>8533.1869999999999</v>
          </cell>
          <cell r="X530">
            <v>10456.891</v>
          </cell>
          <cell r="Y530">
            <v>12374.096</v>
          </cell>
          <cell r="Z530">
            <v>649.9</v>
          </cell>
          <cell r="AA530">
            <v>2567.105</v>
          </cell>
        </row>
        <row r="531">
          <cell r="B531" t="str">
            <v>ASC Alaska, Inc.</v>
          </cell>
          <cell r="C531">
            <v>0</v>
          </cell>
          <cell r="D531">
            <v>21168.144078179997</v>
          </cell>
          <cell r="E531">
            <v>0</v>
          </cell>
          <cell r="F531">
            <v>60985.822500000002</v>
          </cell>
          <cell r="G531">
            <v>18416.79</v>
          </cell>
          <cell r="H531">
            <v>0</v>
          </cell>
          <cell r="I531">
            <v>0</v>
          </cell>
          <cell r="J531">
            <v>0</v>
          </cell>
          <cell r="K531">
            <v>0</v>
          </cell>
          <cell r="L531">
            <v>0</v>
          </cell>
          <cell r="M531">
            <v>0</v>
          </cell>
          <cell r="N531">
            <v>37902.167999999998</v>
          </cell>
          <cell r="P531">
            <v>33957.275000000001</v>
          </cell>
          <cell r="Q531">
            <v>39754.382999999994</v>
          </cell>
          <cell r="R531">
            <v>45518.995999999999</v>
          </cell>
          <cell r="S531">
            <v>21466.197</v>
          </cell>
          <cell r="T531">
            <v>26944.853999999999</v>
          </cell>
          <cell r="U531">
            <v>32774.456999999995</v>
          </cell>
          <cell r="V531">
            <v>38389.593000000001</v>
          </cell>
          <cell r="W531">
            <v>44232.193999999996</v>
          </cell>
          <cell r="X531">
            <v>50061.796999999999</v>
          </cell>
          <cell r="Y531">
            <v>26242.962</v>
          </cell>
          <cell r="Z531">
            <v>32072.564999999999</v>
          </cell>
          <cell r="AA531">
            <v>37902.167999999998</v>
          </cell>
        </row>
        <row r="532">
          <cell r="B532" t="str">
            <v>Royal Seafoods</v>
          </cell>
          <cell r="C532">
            <v>0</v>
          </cell>
          <cell r="D532">
            <v>9273.1227479999998</v>
          </cell>
          <cell r="E532">
            <v>11841</v>
          </cell>
          <cell r="F532">
            <v>13850.416000000001</v>
          </cell>
          <cell r="G532">
            <v>14559.46</v>
          </cell>
          <cell r="H532">
            <v>0</v>
          </cell>
          <cell r="I532">
            <v>0</v>
          </cell>
          <cell r="J532">
            <v>0</v>
          </cell>
          <cell r="K532">
            <v>0</v>
          </cell>
          <cell r="L532">
            <v>0</v>
          </cell>
          <cell r="M532">
            <v>0</v>
          </cell>
          <cell r="N532">
            <v>1611.752</v>
          </cell>
          <cell r="P532">
            <v>0</v>
          </cell>
          <cell r="Q532">
            <v>0</v>
          </cell>
          <cell r="R532">
            <v>0</v>
          </cell>
          <cell r="S532">
            <v>0</v>
          </cell>
          <cell r="T532">
            <v>0</v>
          </cell>
          <cell r="U532">
            <v>0</v>
          </cell>
          <cell r="V532">
            <v>0</v>
          </cell>
          <cell r="W532">
            <v>0</v>
          </cell>
          <cell r="X532">
            <v>0</v>
          </cell>
          <cell r="Y532">
            <v>0</v>
          </cell>
          <cell r="Z532">
            <v>0</v>
          </cell>
          <cell r="AA532">
            <v>0</v>
          </cell>
        </row>
        <row r="533">
          <cell r="B533" t="str">
            <v>Pesqueras SA</v>
          </cell>
          <cell r="C533">
            <v>0</v>
          </cell>
          <cell r="D533">
            <v>531.35400000000004</v>
          </cell>
          <cell r="E533">
            <v>1754</v>
          </cell>
          <cell r="F533">
            <v>3200.0705000000003</v>
          </cell>
          <cell r="G533">
            <v>0</v>
          </cell>
          <cell r="H533">
            <v>0</v>
          </cell>
          <cell r="I533">
            <v>0</v>
          </cell>
          <cell r="J533">
            <v>0</v>
          </cell>
          <cell r="K533">
            <v>0</v>
          </cell>
          <cell r="L533">
            <v>0</v>
          </cell>
          <cell r="M533">
            <v>0</v>
          </cell>
          <cell r="N533">
            <v>2307.145</v>
          </cell>
          <cell r="P533">
            <v>2112.1750000000002</v>
          </cell>
          <cell r="Q533">
            <v>3814.913</v>
          </cell>
          <cell r="R533">
            <v>5524.15</v>
          </cell>
          <cell r="S533">
            <v>7226.8879999999999</v>
          </cell>
          <cell r="T533">
            <v>8936.125</v>
          </cell>
          <cell r="U533">
            <v>1163.3209999999999</v>
          </cell>
          <cell r="V533">
            <v>2872.558</v>
          </cell>
          <cell r="W533">
            <v>4575.2959999999994</v>
          </cell>
          <cell r="X533">
            <v>6284.5329999999994</v>
          </cell>
          <cell r="Y533">
            <v>7987.2709999999997</v>
          </cell>
          <cell r="Z533">
            <v>9696.5079999999998</v>
          </cell>
          <cell r="AA533">
            <v>2307.145</v>
          </cell>
        </row>
        <row r="534">
          <cell r="B534" t="str">
            <v>Elimineringer Fiskeri</v>
          </cell>
          <cell r="C534">
            <v>0</v>
          </cell>
          <cell r="D534">
            <v>0</v>
          </cell>
          <cell r="E534">
            <v>6</v>
          </cell>
          <cell r="F534">
            <v>6</v>
          </cell>
          <cell r="G534">
            <v>0</v>
          </cell>
          <cell r="H534">
            <v>0</v>
          </cell>
          <cell r="I534">
            <v>0</v>
          </cell>
          <cell r="J534">
            <v>0</v>
          </cell>
          <cell r="K534">
            <v>0</v>
          </cell>
          <cell r="L534">
            <v>0</v>
          </cell>
          <cell r="M534">
            <v>0</v>
          </cell>
          <cell r="N534">
            <v>0</v>
          </cell>
          <cell r="P534">
            <v>0</v>
          </cell>
          <cell r="Q534">
            <v>0</v>
          </cell>
          <cell r="R534">
            <v>0</v>
          </cell>
          <cell r="S534">
            <v>0</v>
          </cell>
          <cell r="T534">
            <v>0</v>
          </cell>
          <cell r="U534">
            <v>0</v>
          </cell>
          <cell r="V534">
            <v>0</v>
          </cell>
          <cell r="W534">
            <v>0</v>
          </cell>
          <cell r="X534">
            <v>0</v>
          </cell>
          <cell r="Y534">
            <v>0</v>
          </cell>
          <cell r="Z534">
            <v>0</v>
          </cell>
          <cell r="AA534">
            <v>0</v>
          </cell>
        </row>
        <row r="535">
          <cell r="B535" t="str">
            <v>NH Vessel Corporation</v>
          </cell>
          <cell r="C535">
            <v>0</v>
          </cell>
          <cell r="D535">
            <v>2942.8521370200001</v>
          </cell>
          <cell r="E535">
            <v>12503</v>
          </cell>
          <cell r="F535">
            <v>15155.988000000001</v>
          </cell>
          <cell r="G535">
            <v>15194.03</v>
          </cell>
          <cell r="H535">
            <v>0</v>
          </cell>
          <cell r="I535">
            <v>0</v>
          </cell>
          <cell r="J535">
            <v>0</v>
          </cell>
          <cell r="K535">
            <v>0</v>
          </cell>
          <cell r="L535">
            <v>0</v>
          </cell>
          <cell r="M535">
            <v>0</v>
          </cell>
          <cell r="N535">
            <v>376.94200000000001</v>
          </cell>
          <cell r="P535">
            <v>4497.308</v>
          </cell>
          <cell r="Q535">
            <v>6076.5649999999996</v>
          </cell>
          <cell r="R535">
            <v>7655.8219999999992</v>
          </cell>
          <cell r="S535">
            <v>9235.0789999999997</v>
          </cell>
          <cell r="T535">
            <v>10814.335999999999</v>
          </cell>
          <cell r="U535">
            <v>1559.76</v>
          </cell>
          <cell r="V535">
            <v>3139.0169999999998</v>
          </cell>
          <cell r="W535">
            <v>4718.2739999999994</v>
          </cell>
          <cell r="X535">
            <v>6297.5309999999999</v>
          </cell>
          <cell r="Y535">
            <v>7883.2869999999994</v>
          </cell>
          <cell r="Z535">
            <v>9462.5439999999999</v>
          </cell>
          <cell r="AA535">
            <v>376.94200000000001</v>
          </cell>
        </row>
        <row r="536">
          <cell r="B536" t="str">
            <v>NE Vessel Corporation</v>
          </cell>
          <cell r="C536">
            <v>0</v>
          </cell>
          <cell r="D536">
            <v>804.80215313999997</v>
          </cell>
          <cell r="E536">
            <v>9928</v>
          </cell>
          <cell r="F536">
            <v>10657.441000000001</v>
          </cell>
          <cell r="G536">
            <v>11878.58</v>
          </cell>
          <cell r="H536">
            <v>0</v>
          </cell>
          <cell r="I536">
            <v>0</v>
          </cell>
          <cell r="J536">
            <v>0</v>
          </cell>
          <cell r="K536">
            <v>0</v>
          </cell>
          <cell r="L536">
            <v>0</v>
          </cell>
          <cell r="M536">
            <v>0</v>
          </cell>
          <cell r="N536">
            <v>10398.4</v>
          </cell>
          <cell r="P536">
            <v>4406.3220000000001</v>
          </cell>
          <cell r="Q536">
            <v>5771.1120000000001</v>
          </cell>
          <cell r="R536">
            <v>7064.4129999999996</v>
          </cell>
          <cell r="S536">
            <v>8325.2189999999991</v>
          </cell>
          <cell r="T536">
            <v>9800.4920000000002</v>
          </cell>
          <cell r="U536">
            <v>11275.764999999999</v>
          </cell>
          <cell r="V536">
            <v>3015.5360000000001</v>
          </cell>
          <cell r="W536">
            <v>4490.8090000000002</v>
          </cell>
          <cell r="X536">
            <v>5972.5810000000001</v>
          </cell>
          <cell r="Y536">
            <v>7447.8539999999994</v>
          </cell>
          <cell r="Z536">
            <v>8923.1270000000004</v>
          </cell>
          <cell r="AA536">
            <v>10398.4</v>
          </cell>
        </row>
        <row r="537">
          <cell r="B537" t="str">
            <v>Scancem</v>
          </cell>
          <cell r="C537">
            <v>0</v>
          </cell>
          <cell r="D537">
            <v>0</v>
          </cell>
          <cell r="E537">
            <v>0</v>
          </cell>
          <cell r="F537">
            <v>0</v>
          </cell>
          <cell r="G537">
            <v>0</v>
          </cell>
          <cell r="H537">
            <v>0</v>
          </cell>
          <cell r="I537">
            <v>0</v>
          </cell>
          <cell r="J537">
            <v>0</v>
          </cell>
          <cell r="K537">
            <v>0</v>
          </cell>
          <cell r="L537">
            <v>0</v>
          </cell>
          <cell r="M537">
            <v>0</v>
          </cell>
          <cell r="N537">
            <v>0</v>
          </cell>
          <cell r="P537">
            <v>0</v>
          </cell>
          <cell r="Q537">
            <v>0</v>
          </cell>
          <cell r="R537">
            <v>0</v>
          </cell>
          <cell r="S537">
            <v>0</v>
          </cell>
          <cell r="T537">
            <v>0</v>
          </cell>
          <cell r="U537">
            <v>0</v>
          </cell>
          <cell r="V537">
            <v>0</v>
          </cell>
          <cell r="W537">
            <v>0</v>
          </cell>
          <cell r="X537">
            <v>0</v>
          </cell>
          <cell r="Y537">
            <v>0</v>
          </cell>
          <cell r="Z537">
            <v>0</v>
          </cell>
          <cell r="AA537">
            <v>0</v>
          </cell>
        </row>
        <row r="538">
          <cell r="B538" t="str">
            <v>Constructor Group</v>
          </cell>
          <cell r="C538">
            <v>161902</v>
          </cell>
          <cell r="D538">
            <v>129121</v>
          </cell>
          <cell r="E538">
            <v>155113</v>
          </cell>
          <cell r="F538">
            <v>115700</v>
          </cell>
          <cell r="G538">
            <v>109000</v>
          </cell>
          <cell r="H538">
            <v>0</v>
          </cell>
          <cell r="I538">
            <v>0</v>
          </cell>
          <cell r="J538">
            <v>0</v>
          </cell>
          <cell r="K538">
            <v>0</v>
          </cell>
          <cell r="L538">
            <v>0</v>
          </cell>
          <cell r="M538">
            <v>0</v>
          </cell>
          <cell r="N538">
            <v>122880.60099999997</v>
          </cell>
          <cell r="P538">
            <v>90021.967000000033</v>
          </cell>
          <cell r="Q538">
            <v>101017.41500000001</v>
          </cell>
          <cell r="R538">
            <v>90760.61</v>
          </cell>
          <cell r="S538">
            <v>113725.24699999997</v>
          </cell>
          <cell r="T538">
            <v>114447.7</v>
          </cell>
          <cell r="U538">
            <v>115829.12600000002</v>
          </cell>
          <cell r="V538">
            <v>136604.37399999998</v>
          </cell>
          <cell r="W538">
            <v>152170.23899999997</v>
          </cell>
          <cell r="X538">
            <v>131961.53400000001</v>
          </cell>
          <cell r="Y538">
            <v>128732.40400000001</v>
          </cell>
          <cell r="Z538">
            <v>133367.40900000001</v>
          </cell>
          <cell r="AA538">
            <v>122880.60099999997</v>
          </cell>
        </row>
        <row r="539">
          <cell r="B539" t="str">
            <v>Atlas-Stord</v>
          </cell>
          <cell r="C539">
            <v>0</v>
          </cell>
          <cell r="D539">
            <v>67570.397800000021</v>
          </cell>
          <cell r="E539">
            <v>132031</v>
          </cell>
          <cell r="F539">
            <v>123780.90909999999</v>
          </cell>
          <cell r="G539">
            <v>146133.06782000003</v>
          </cell>
          <cell r="H539">
            <v>0</v>
          </cell>
          <cell r="I539">
            <v>0</v>
          </cell>
          <cell r="J539">
            <v>0</v>
          </cell>
          <cell r="K539">
            <v>0</v>
          </cell>
          <cell r="L539">
            <v>0</v>
          </cell>
          <cell r="M539">
            <v>0</v>
          </cell>
          <cell r="N539">
            <v>67955.64</v>
          </cell>
          <cell r="P539">
            <v>41117</v>
          </cell>
          <cell r="Q539">
            <v>27754.5</v>
          </cell>
          <cell r="R539">
            <v>40148</v>
          </cell>
          <cell r="S539">
            <v>52186.62</v>
          </cell>
          <cell r="T539">
            <v>65205.9</v>
          </cell>
          <cell r="U539">
            <v>72906.899999999994</v>
          </cell>
          <cell r="V539">
            <v>94125.9</v>
          </cell>
          <cell r="W539">
            <v>90183.02</v>
          </cell>
          <cell r="X539">
            <v>72410.55</v>
          </cell>
          <cell r="Y539">
            <v>81129.55</v>
          </cell>
          <cell r="Z539">
            <v>89044.2</v>
          </cell>
          <cell r="AA539">
            <v>67955.64</v>
          </cell>
        </row>
        <row r="540">
          <cell r="B540" t="str">
            <v>Langsten Gruppen</v>
          </cell>
          <cell r="C540">
            <v>0</v>
          </cell>
          <cell r="D540">
            <v>195779</v>
          </cell>
          <cell r="E540">
            <v>243254</v>
          </cell>
          <cell r="F540">
            <v>242926</v>
          </cell>
          <cell r="G540">
            <v>246267</v>
          </cell>
          <cell r="H540">
            <v>0</v>
          </cell>
          <cell r="I540">
            <v>0</v>
          </cell>
          <cell r="J540">
            <v>0</v>
          </cell>
          <cell r="K540">
            <v>0</v>
          </cell>
          <cell r="L540">
            <v>0</v>
          </cell>
          <cell r="M540">
            <v>0</v>
          </cell>
          <cell r="N540">
            <v>287231</v>
          </cell>
          <cell r="P540">
            <v>173633</v>
          </cell>
          <cell r="Q540">
            <v>171460</v>
          </cell>
          <cell r="R540">
            <v>179792</v>
          </cell>
          <cell r="S540">
            <v>223123</v>
          </cell>
          <cell r="T540">
            <v>201998</v>
          </cell>
          <cell r="U540">
            <v>190862</v>
          </cell>
          <cell r="V540">
            <v>194746</v>
          </cell>
          <cell r="W540">
            <v>183331</v>
          </cell>
          <cell r="X540">
            <v>192516</v>
          </cell>
          <cell r="Y540">
            <v>174712</v>
          </cell>
          <cell r="Z540">
            <v>153518</v>
          </cell>
          <cell r="AA540">
            <v>287231</v>
          </cell>
        </row>
        <row r="541">
          <cell r="B541" t="str">
            <v>Brattvaag Industrier</v>
          </cell>
          <cell r="C541">
            <v>0</v>
          </cell>
          <cell r="D541">
            <v>7697</v>
          </cell>
          <cell r="E541">
            <v>44035</v>
          </cell>
          <cell r="F541">
            <v>5000</v>
          </cell>
          <cell r="G541">
            <v>5000</v>
          </cell>
          <cell r="H541">
            <v>0</v>
          </cell>
          <cell r="I541">
            <v>0</v>
          </cell>
          <cell r="J541">
            <v>0</v>
          </cell>
          <cell r="K541">
            <v>0</v>
          </cell>
          <cell r="L541">
            <v>0</v>
          </cell>
          <cell r="M541">
            <v>0</v>
          </cell>
          <cell r="N541">
            <v>6000</v>
          </cell>
          <cell r="P541">
            <v>6000</v>
          </cell>
          <cell r="Q541">
            <v>6000</v>
          </cell>
          <cell r="R541">
            <v>6000</v>
          </cell>
          <cell r="S541">
            <v>6000</v>
          </cell>
          <cell r="T541">
            <v>6000</v>
          </cell>
          <cell r="U541">
            <v>6000</v>
          </cell>
          <cell r="V541">
            <v>6000</v>
          </cell>
          <cell r="W541">
            <v>6000</v>
          </cell>
          <cell r="X541">
            <v>6000</v>
          </cell>
          <cell r="Y541">
            <v>6000</v>
          </cell>
          <cell r="Z541">
            <v>6000</v>
          </cell>
          <cell r="AA541">
            <v>6000</v>
          </cell>
        </row>
        <row r="542">
          <cell r="B542" t="str">
            <v>Global Waters Industries</v>
          </cell>
          <cell r="C542">
            <v>0</v>
          </cell>
          <cell r="D542">
            <v>-36.051542699999999</v>
          </cell>
          <cell r="E542">
            <v>463</v>
          </cell>
          <cell r="F542">
            <v>-42.386601214999999</v>
          </cell>
          <cell r="G542">
            <v>1015.1604874999999</v>
          </cell>
          <cell r="H542">
            <v>0</v>
          </cell>
          <cell r="I542">
            <v>0</v>
          </cell>
          <cell r="J542">
            <v>0</v>
          </cell>
          <cell r="K542">
            <v>0</v>
          </cell>
          <cell r="L542">
            <v>0</v>
          </cell>
          <cell r="M542">
            <v>0</v>
          </cell>
          <cell r="N542">
            <v>5012.1018702299998</v>
          </cell>
          <cell r="P542">
            <v>-335.46080580999995</v>
          </cell>
          <cell r="Q542">
            <v>-922.42297446000009</v>
          </cell>
          <cell r="R542">
            <v>1171.981012215</v>
          </cell>
          <cell r="S542">
            <v>419.38125228999996</v>
          </cell>
          <cell r="T542">
            <v>368.43233810499999</v>
          </cell>
          <cell r="U542">
            <v>-177.64201077999999</v>
          </cell>
          <cell r="V542">
            <v>411.82893206</v>
          </cell>
          <cell r="W542">
            <v>2270.3756478</v>
          </cell>
          <cell r="X542">
            <v>3846.52278179</v>
          </cell>
          <cell r="Y542">
            <v>4529.6112982900004</v>
          </cell>
          <cell r="Z542">
            <v>6987.8915331549997</v>
          </cell>
          <cell r="AA542">
            <v>5012.1018702299998</v>
          </cell>
        </row>
        <row r="543">
          <cell r="B543" t="str">
            <v>Jøtul</v>
          </cell>
          <cell r="C543">
            <v>0</v>
          </cell>
          <cell r="D543">
            <v>0</v>
          </cell>
          <cell r="E543">
            <v>0</v>
          </cell>
          <cell r="F543">
            <v>0</v>
          </cell>
          <cell r="G543">
            <v>0</v>
          </cell>
          <cell r="H543">
            <v>0</v>
          </cell>
          <cell r="I543">
            <v>0</v>
          </cell>
          <cell r="J543">
            <v>0</v>
          </cell>
          <cell r="K543">
            <v>0</v>
          </cell>
          <cell r="L543">
            <v>0</v>
          </cell>
          <cell r="M543">
            <v>0</v>
          </cell>
          <cell r="N543">
            <v>0</v>
          </cell>
          <cell r="P543">
            <v>0</v>
          </cell>
          <cell r="Q543">
            <v>0</v>
          </cell>
          <cell r="R543">
            <v>0</v>
          </cell>
          <cell r="S543">
            <v>0</v>
          </cell>
          <cell r="T543">
            <v>0</v>
          </cell>
          <cell r="U543">
            <v>0</v>
          </cell>
          <cell r="V543">
            <v>0</v>
          </cell>
          <cell r="W543">
            <v>0</v>
          </cell>
          <cell r="X543">
            <v>0</v>
          </cell>
          <cell r="Y543">
            <v>0</v>
          </cell>
          <cell r="Z543">
            <v>0</v>
          </cell>
          <cell r="AA543">
            <v>0</v>
          </cell>
        </row>
        <row r="544">
          <cell r="B544" t="str">
            <v>Libris Emo</v>
          </cell>
          <cell r="C544">
            <v>0</v>
          </cell>
          <cell r="D544">
            <v>26652</v>
          </cell>
          <cell r="E544">
            <v>25669</v>
          </cell>
          <cell r="F544">
            <v>12950</v>
          </cell>
          <cell r="G544">
            <v>10863</v>
          </cell>
          <cell r="H544">
            <v>0</v>
          </cell>
          <cell r="I544">
            <v>0</v>
          </cell>
          <cell r="J544">
            <v>0</v>
          </cell>
          <cell r="K544">
            <v>0</v>
          </cell>
          <cell r="L544">
            <v>0</v>
          </cell>
          <cell r="M544">
            <v>0</v>
          </cell>
          <cell r="N544">
            <v>36013</v>
          </cell>
          <cell r="P544">
            <v>26509</v>
          </cell>
          <cell r="Q544">
            <v>36398</v>
          </cell>
          <cell r="R544">
            <v>41205</v>
          </cell>
          <cell r="S544">
            <v>38356</v>
          </cell>
          <cell r="T544">
            <v>37488</v>
          </cell>
          <cell r="U544">
            <v>36884</v>
          </cell>
          <cell r="V544">
            <v>25287</v>
          </cell>
          <cell r="W544">
            <v>17609</v>
          </cell>
          <cell r="X544">
            <v>19301</v>
          </cell>
          <cell r="Y544">
            <v>14140</v>
          </cell>
          <cell r="Z544">
            <v>25406</v>
          </cell>
          <cell r="AA544">
            <v>36013</v>
          </cell>
        </row>
        <row r="545">
          <cell r="B545" t="str">
            <v>Libris Detalj</v>
          </cell>
          <cell r="C545">
            <v>0</v>
          </cell>
          <cell r="D545">
            <v>0</v>
          </cell>
          <cell r="E545">
            <v>2004</v>
          </cell>
          <cell r="F545">
            <v>-2182</v>
          </cell>
          <cell r="G545">
            <v>649</v>
          </cell>
          <cell r="H545">
            <v>0</v>
          </cell>
          <cell r="I545">
            <v>0</v>
          </cell>
          <cell r="J545">
            <v>0</v>
          </cell>
          <cell r="K545">
            <v>0</v>
          </cell>
          <cell r="L545">
            <v>0</v>
          </cell>
          <cell r="M545">
            <v>0</v>
          </cell>
          <cell r="N545">
            <v>0</v>
          </cell>
          <cell r="P545">
            <v>0</v>
          </cell>
          <cell r="Q545">
            <v>0</v>
          </cell>
          <cell r="R545">
            <v>0</v>
          </cell>
          <cell r="S545">
            <v>0</v>
          </cell>
          <cell r="T545">
            <v>0</v>
          </cell>
          <cell r="U545">
            <v>0</v>
          </cell>
          <cell r="V545">
            <v>0</v>
          </cell>
          <cell r="W545">
            <v>0</v>
          </cell>
          <cell r="X545">
            <v>0</v>
          </cell>
          <cell r="Y545">
            <v>0</v>
          </cell>
          <cell r="Z545">
            <v>0</v>
          </cell>
          <cell r="AA545">
            <v>0</v>
          </cell>
        </row>
        <row r="546">
          <cell r="B546" t="str">
            <v>Tomra Konfeksjon</v>
          </cell>
          <cell r="C546">
            <v>0</v>
          </cell>
          <cell r="D546">
            <v>0</v>
          </cell>
          <cell r="E546">
            <v>2958</v>
          </cell>
          <cell r="F546">
            <v>2841</v>
          </cell>
          <cell r="G546">
            <v>2376</v>
          </cell>
          <cell r="H546">
            <v>0</v>
          </cell>
          <cell r="I546">
            <v>0</v>
          </cell>
          <cell r="J546">
            <v>0</v>
          </cell>
          <cell r="K546">
            <v>0</v>
          </cell>
          <cell r="L546">
            <v>0</v>
          </cell>
          <cell r="M546">
            <v>0</v>
          </cell>
          <cell r="N546">
            <v>0</v>
          </cell>
          <cell r="P546">
            <v>0</v>
          </cell>
          <cell r="Q546">
            <v>0</v>
          </cell>
          <cell r="R546">
            <v>0</v>
          </cell>
          <cell r="S546">
            <v>0</v>
          </cell>
          <cell r="T546">
            <v>0</v>
          </cell>
          <cell r="U546">
            <v>0</v>
          </cell>
          <cell r="V546">
            <v>0</v>
          </cell>
          <cell r="W546">
            <v>0</v>
          </cell>
          <cell r="X546">
            <v>0</v>
          </cell>
          <cell r="Y546">
            <v>0</v>
          </cell>
          <cell r="Z546">
            <v>0</v>
          </cell>
          <cell r="AA546">
            <v>0</v>
          </cell>
        </row>
        <row r="547">
          <cell r="B547" t="str">
            <v>Brooks Sports</v>
          </cell>
          <cell r="C547">
            <v>2319.4499999999998</v>
          </cell>
          <cell r="D547">
            <v>13828.656000000001</v>
          </cell>
          <cell r="E547">
            <v>8746</v>
          </cell>
          <cell r="F547">
            <v>5662.2090000000007</v>
          </cell>
          <cell r="G547">
            <v>2695.14</v>
          </cell>
          <cell r="H547">
            <v>0</v>
          </cell>
          <cell r="I547">
            <v>0</v>
          </cell>
          <cell r="J547">
            <v>0</v>
          </cell>
          <cell r="K547">
            <v>0</v>
          </cell>
          <cell r="L547">
            <v>0</v>
          </cell>
          <cell r="M547">
            <v>0</v>
          </cell>
          <cell r="N547">
            <v>21076.256999999998</v>
          </cell>
          <cell r="P547">
            <v>17774.764999999999</v>
          </cell>
          <cell r="Q547">
            <v>20634.325000000001</v>
          </cell>
          <cell r="R547">
            <v>13088.985999999999</v>
          </cell>
          <cell r="S547">
            <v>3281.9949999999999</v>
          </cell>
          <cell r="T547">
            <v>3281.9949999999999</v>
          </cell>
          <cell r="U547">
            <v>13706.391</v>
          </cell>
          <cell r="V547">
            <v>8149.7459999999992</v>
          </cell>
          <cell r="W547">
            <v>5569.643</v>
          </cell>
          <cell r="X547">
            <v>3996.8849999999998</v>
          </cell>
          <cell r="Y547">
            <v>20140.400999999998</v>
          </cell>
          <cell r="Z547">
            <v>17391.324000000001</v>
          </cell>
          <cell r="AA547">
            <v>21076.256999999998</v>
          </cell>
        </row>
        <row r="548">
          <cell r="B548" t="str">
            <v xml:space="preserve">Rena Box </v>
          </cell>
          <cell r="C548">
            <v>-181.55199999999999</v>
          </cell>
          <cell r="D548">
            <v>4923.4319999999998</v>
          </cell>
          <cell r="E548">
            <v>1657</v>
          </cell>
          <cell r="F548">
            <v>7315.4605000000001</v>
          </cell>
          <cell r="G548">
            <v>8149.59</v>
          </cell>
          <cell r="H548">
            <v>0</v>
          </cell>
          <cell r="I548">
            <v>0</v>
          </cell>
          <cell r="J548">
            <v>0</v>
          </cell>
          <cell r="K548">
            <v>0</v>
          </cell>
          <cell r="L548">
            <v>0</v>
          </cell>
          <cell r="M548">
            <v>0</v>
          </cell>
          <cell r="N548">
            <v>5374.6729999999998</v>
          </cell>
          <cell r="P548">
            <v>649.9</v>
          </cell>
          <cell r="Q548">
            <v>649.9</v>
          </cell>
          <cell r="R548">
            <v>4269.8429999999998</v>
          </cell>
          <cell r="S548">
            <v>5621.6349999999993</v>
          </cell>
          <cell r="T548">
            <v>4568.7969999999996</v>
          </cell>
          <cell r="U548">
            <v>1312.798</v>
          </cell>
          <cell r="V548">
            <v>1013.8439999999999</v>
          </cell>
          <cell r="W548">
            <v>1143.8239999999998</v>
          </cell>
          <cell r="X548">
            <v>1618.251</v>
          </cell>
          <cell r="Y548">
            <v>2320.143</v>
          </cell>
          <cell r="Z548">
            <v>4503.8069999999998</v>
          </cell>
          <cell r="AA548">
            <v>5374.6729999999998</v>
          </cell>
        </row>
        <row r="549">
          <cell r="B549" t="str">
            <v>Helly Hansen</v>
          </cell>
          <cell r="C549">
            <v>0</v>
          </cell>
          <cell r="D549">
            <v>0</v>
          </cell>
          <cell r="E549">
            <v>0</v>
          </cell>
          <cell r="F549">
            <v>0</v>
          </cell>
          <cell r="G549">
            <v>0</v>
          </cell>
          <cell r="H549">
            <v>0</v>
          </cell>
          <cell r="I549">
            <v>0</v>
          </cell>
          <cell r="J549">
            <v>0</v>
          </cell>
          <cell r="K549">
            <v>0</v>
          </cell>
          <cell r="L549">
            <v>0</v>
          </cell>
          <cell r="M549">
            <v>0</v>
          </cell>
          <cell r="N549">
            <v>0</v>
          </cell>
          <cell r="P549">
            <v>0</v>
          </cell>
          <cell r="Q549">
            <v>0</v>
          </cell>
          <cell r="R549">
            <v>0</v>
          </cell>
          <cell r="S549">
            <v>0</v>
          </cell>
          <cell r="T549">
            <v>0</v>
          </cell>
          <cell r="U549">
            <v>0</v>
          </cell>
          <cell r="V549">
            <v>0</v>
          </cell>
          <cell r="W549">
            <v>0</v>
          </cell>
          <cell r="X549">
            <v>0</v>
          </cell>
          <cell r="Y549">
            <v>0</v>
          </cell>
          <cell r="Z549">
            <v>0</v>
          </cell>
          <cell r="AA549">
            <v>0</v>
          </cell>
        </row>
        <row r="550">
          <cell r="B550" t="str">
            <v>AS Edb</v>
          </cell>
          <cell r="C550">
            <v>0</v>
          </cell>
          <cell r="D550">
            <v>0</v>
          </cell>
          <cell r="E550">
            <v>0</v>
          </cell>
          <cell r="F550">
            <v>0</v>
          </cell>
          <cell r="G550">
            <v>0</v>
          </cell>
          <cell r="H550">
            <v>0</v>
          </cell>
          <cell r="I550">
            <v>0</v>
          </cell>
          <cell r="J550">
            <v>0</v>
          </cell>
          <cell r="K550">
            <v>0</v>
          </cell>
          <cell r="L550">
            <v>0</v>
          </cell>
          <cell r="M550">
            <v>0</v>
          </cell>
          <cell r="N550">
            <v>0</v>
          </cell>
          <cell r="P550">
            <v>0</v>
          </cell>
          <cell r="Q550">
            <v>0</v>
          </cell>
          <cell r="R550">
            <v>0</v>
          </cell>
          <cell r="S550">
            <v>0</v>
          </cell>
          <cell r="T550">
            <v>0</v>
          </cell>
          <cell r="U550">
            <v>0</v>
          </cell>
          <cell r="V550">
            <v>0</v>
          </cell>
          <cell r="W550">
            <v>0</v>
          </cell>
          <cell r="X550">
            <v>0</v>
          </cell>
          <cell r="Y550">
            <v>0</v>
          </cell>
          <cell r="Z550">
            <v>0</v>
          </cell>
          <cell r="AA550">
            <v>0</v>
          </cell>
        </row>
        <row r="551">
          <cell r="B551" t="str">
            <v>Legend Properties</v>
          </cell>
          <cell r="C551">
            <v>0</v>
          </cell>
          <cell r="D551">
            <v>10169.712</v>
          </cell>
          <cell r="E551">
            <v>66412</v>
          </cell>
          <cell r="F551">
            <v>14297.432500000001</v>
          </cell>
          <cell r="G551">
            <v>26972.79</v>
          </cell>
          <cell r="H551">
            <v>0</v>
          </cell>
          <cell r="I551">
            <v>0</v>
          </cell>
          <cell r="J551">
            <v>0</v>
          </cell>
          <cell r="K551">
            <v>0</v>
          </cell>
          <cell r="L551">
            <v>0</v>
          </cell>
          <cell r="M551">
            <v>0</v>
          </cell>
          <cell r="N551">
            <v>1978.8</v>
          </cell>
          <cell r="P551">
            <v>1351.7919999999999</v>
          </cell>
          <cell r="Q551">
            <v>727.88799999999992</v>
          </cell>
          <cell r="R551">
            <v>617.40499999999997</v>
          </cell>
          <cell r="S551">
            <v>10209.929</v>
          </cell>
          <cell r="T551">
            <v>5212.1979999999994</v>
          </cell>
          <cell r="U551">
            <v>20458.851999999999</v>
          </cell>
          <cell r="V551">
            <v>15266.151</v>
          </cell>
          <cell r="W551">
            <v>13621.903999999999</v>
          </cell>
          <cell r="X551">
            <v>3756.422</v>
          </cell>
          <cell r="Y551">
            <v>-623.904</v>
          </cell>
          <cell r="Z551">
            <v>-981.34899999999993</v>
          </cell>
          <cell r="AA551">
            <v>1949.7</v>
          </cell>
        </row>
        <row r="552">
          <cell r="B552" t="str">
            <v>Slemmestad Eiendom</v>
          </cell>
          <cell r="C552">
            <v>0</v>
          </cell>
          <cell r="D552">
            <v>33335</v>
          </cell>
          <cell r="E552">
            <v>49913</v>
          </cell>
          <cell r="F552">
            <v>27392</v>
          </cell>
          <cell r="G552">
            <v>23868</v>
          </cell>
          <cell r="H552">
            <v>0</v>
          </cell>
          <cell r="I552">
            <v>0</v>
          </cell>
          <cell r="J552">
            <v>0</v>
          </cell>
          <cell r="K552">
            <v>0</v>
          </cell>
          <cell r="L552">
            <v>0</v>
          </cell>
          <cell r="M552">
            <v>0</v>
          </cell>
          <cell r="N552">
            <v>33292</v>
          </cell>
          <cell r="P552">
            <v>35395</v>
          </cell>
          <cell r="Q552">
            <v>20968</v>
          </cell>
          <cell r="R552">
            <v>42962</v>
          </cell>
          <cell r="S552">
            <v>18085</v>
          </cell>
          <cell r="T552">
            <v>18040</v>
          </cell>
          <cell r="U552">
            <v>35556</v>
          </cell>
          <cell r="V552">
            <v>35503</v>
          </cell>
          <cell r="W552">
            <v>18447</v>
          </cell>
          <cell r="X552">
            <v>18395</v>
          </cell>
          <cell r="Y552">
            <v>17982</v>
          </cell>
          <cell r="Z552">
            <v>20962</v>
          </cell>
          <cell r="AA552">
            <v>33292</v>
          </cell>
        </row>
        <row r="553">
          <cell r="B553" t="str">
            <v>Avantor</v>
          </cell>
          <cell r="C553">
            <v>0</v>
          </cell>
          <cell r="D553">
            <v>0</v>
          </cell>
          <cell r="E553">
            <v>0</v>
          </cell>
          <cell r="F553">
            <v>0</v>
          </cell>
          <cell r="G553">
            <v>0</v>
          </cell>
          <cell r="H553">
            <v>0</v>
          </cell>
          <cell r="I553">
            <v>0</v>
          </cell>
          <cell r="J553">
            <v>0</v>
          </cell>
          <cell r="K553">
            <v>0</v>
          </cell>
          <cell r="L553">
            <v>0</v>
          </cell>
          <cell r="M553">
            <v>0</v>
          </cell>
          <cell r="N553">
            <v>0</v>
          </cell>
          <cell r="P553">
            <v>0</v>
          </cell>
          <cell r="Q553">
            <v>0</v>
          </cell>
          <cell r="R553">
            <v>0</v>
          </cell>
          <cell r="S553">
            <v>0</v>
          </cell>
          <cell r="T553">
            <v>0</v>
          </cell>
          <cell r="U553">
            <v>0</v>
          </cell>
          <cell r="V553">
            <v>0</v>
          </cell>
          <cell r="W553">
            <v>0</v>
          </cell>
          <cell r="X553">
            <v>0</v>
          </cell>
          <cell r="Y553">
            <v>0</v>
          </cell>
          <cell r="Z553">
            <v>0</v>
          </cell>
          <cell r="AA553">
            <v>0</v>
          </cell>
        </row>
        <row r="554">
          <cell r="B554" t="str">
            <v>RGI Realty, Inc.</v>
          </cell>
          <cell r="C554">
            <v>0</v>
          </cell>
          <cell r="D554">
            <v>0</v>
          </cell>
          <cell r="E554">
            <v>0</v>
          </cell>
          <cell r="F554">
            <v>0</v>
          </cell>
          <cell r="G554">
            <v>0</v>
          </cell>
          <cell r="H554">
            <v>0</v>
          </cell>
          <cell r="I554">
            <v>0</v>
          </cell>
          <cell r="J554">
            <v>0</v>
          </cell>
          <cell r="K554">
            <v>0</v>
          </cell>
          <cell r="L554">
            <v>0</v>
          </cell>
          <cell r="M554">
            <v>0</v>
          </cell>
          <cell r="N554">
            <v>0</v>
          </cell>
          <cell r="P554">
            <v>0</v>
          </cell>
          <cell r="Q554">
            <v>0</v>
          </cell>
          <cell r="R554">
            <v>0</v>
          </cell>
          <cell r="S554">
            <v>0</v>
          </cell>
          <cell r="T554">
            <v>0</v>
          </cell>
          <cell r="U554">
            <v>0</v>
          </cell>
          <cell r="V554">
            <v>0</v>
          </cell>
          <cell r="W554">
            <v>0</v>
          </cell>
          <cell r="X554">
            <v>0</v>
          </cell>
          <cell r="Y554">
            <v>0</v>
          </cell>
          <cell r="Z554">
            <v>0</v>
          </cell>
          <cell r="AA554">
            <v>0</v>
          </cell>
        </row>
        <row r="555">
          <cell r="B555" t="str">
            <v>RGI Holdings, Inc.</v>
          </cell>
          <cell r="C555">
            <v>0</v>
          </cell>
          <cell r="D555">
            <v>11.2589877</v>
          </cell>
          <cell r="E555">
            <v>64</v>
          </cell>
          <cell r="F555">
            <v>28.382000000000001</v>
          </cell>
          <cell r="G555">
            <v>21.39</v>
          </cell>
          <cell r="H555">
            <v>0</v>
          </cell>
          <cell r="I555">
            <v>0</v>
          </cell>
          <cell r="J555">
            <v>0</v>
          </cell>
          <cell r="K555">
            <v>0</v>
          </cell>
          <cell r="L555">
            <v>0</v>
          </cell>
          <cell r="M555">
            <v>0</v>
          </cell>
          <cell r="N555">
            <v>50022.803</v>
          </cell>
          <cell r="P555">
            <v>11808.682999999999</v>
          </cell>
          <cell r="Q555">
            <v>10144.939</v>
          </cell>
          <cell r="R555">
            <v>8617.6739999999991</v>
          </cell>
          <cell r="S555">
            <v>49730.347999999998</v>
          </cell>
          <cell r="T555">
            <v>49782.34</v>
          </cell>
          <cell r="U555">
            <v>49788.839</v>
          </cell>
          <cell r="V555">
            <v>49840.830999999998</v>
          </cell>
          <cell r="W555">
            <v>49892.822999999997</v>
          </cell>
          <cell r="X555">
            <v>49905.820999999996</v>
          </cell>
          <cell r="Y555">
            <v>49957.812999999995</v>
          </cell>
          <cell r="Z555">
            <v>49964.311999999998</v>
          </cell>
          <cell r="AA555">
            <v>50022.803</v>
          </cell>
        </row>
        <row r="556">
          <cell r="B556" t="str">
            <v>KW Properties</v>
          </cell>
          <cell r="C556">
            <v>0</v>
          </cell>
          <cell r="D556">
            <v>0</v>
          </cell>
          <cell r="E556">
            <v>0</v>
          </cell>
          <cell r="F556">
            <v>0</v>
          </cell>
          <cell r="G556">
            <v>0</v>
          </cell>
          <cell r="H556">
            <v>0</v>
          </cell>
          <cell r="I556">
            <v>0</v>
          </cell>
          <cell r="J556">
            <v>0</v>
          </cell>
          <cell r="K556">
            <v>0</v>
          </cell>
          <cell r="L556">
            <v>0</v>
          </cell>
          <cell r="M556">
            <v>0</v>
          </cell>
          <cell r="N556">
            <v>890.36299999999994</v>
          </cell>
          <cell r="P556">
            <v>1098.3309999999999</v>
          </cell>
          <cell r="Q556">
            <v>1078.8339999999998</v>
          </cell>
          <cell r="R556">
            <v>1039.8399999999999</v>
          </cell>
          <cell r="S556">
            <v>1033.3409999999999</v>
          </cell>
          <cell r="T556">
            <v>1020.343</v>
          </cell>
          <cell r="U556">
            <v>994.34699999999998</v>
          </cell>
          <cell r="V556">
            <v>981.34899999999993</v>
          </cell>
          <cell r="W556">
            <v>968.351</v>
          </cell>
          <cell r="X556">
            <v>942.35500000000002</v>
          </cell>
          <cell r="Y556">
            <v>929.35699999999997</v>
          </cell>
          <cell r="Z556">
            <v>922.85799999999995</v>
          </cell>
          <cell r="AA556">
            <v>890.36299999999994</v>
          </cell>
        </row>
        <row r="557">
          <cell r="B557" t="str">
            <v>Resource Group, Inc.</v>
          </cell>
          <cell r="C557">
            <v>0</v>
          </cell>
          <cell r="D557">
            <v>94.164000000000001</v>
          </cell>
          <cell r="E557">
            <v>130</v>
          </cell>
          <cell r="F557">
            <v>347.67950000000002</v>
          </cell>
          <cell r="G557">
            <v>292.33</v>
          </cell>
          <cell r="H557">
            <v>0</v>
          </cell>
          <cell r="I557">
            <v>0</v>
          </cell>
          <cell r="J557">
            <v>0</v>
          </cell>
          <cell r="K557">
            <v>0</v>
          </cell>
          <cell r="L557">
            <v>0</v>
          </cell>
          <cell r="M557">
            <v>0</v>
          </cell>
          <cell r="N557">
            <v>4120.366</v>
          </cell>
          <cell r="P557">
            <v>3977.3879999999999</v>
          </cell>
          <cell r="Q557">
            <v>3983.8869999999997</v>
          </cell>
          <cell r="R557">
            <v>4003.384</v>
          </cell>
          <cell r="S557">
            <v>4009.8829999999998</v>
          </cell>
          <cell r="T557">
            <v>4022.8809999999999</v>
          </cell>
          <cell r="U557">
            <v>4035.8789999999999</v>
          </cell>
          <cell r="V557">
            <v>4048.877</v>
          </cell>
          <cell r="W557">
            <v>4061.875</v>
          </cell>
          <cell r="X557">
            <v>4074.8729999999996</v>
          </cell>
          <cell r="Y557">
            <v>4087.8709999999996</v>
          </cell>
          <cell r="Z557">
            <v>4107.3679999999995</v>
          </cell>
          <cell r="AA557">
            <v>4120.366</v>
          </cell>
        </row>
        <row r="558">
          <cell r="B558" t="str">
            <v>Elimineringer Konsern</v>
          </cell>
          <cell r="C558">
            <v>0</v>
          </cell>
          <cell r="D558">
            <v>0</v>
          </cell>
          <cell r="E558">
            <v>0</v>
          </cell>
          <cell r="F558">
            <v>0</v>
          </cell>
          <cell r="G558">
            <v>0</v>
          </cell>
          <cell r="H558">
            <v>0</v>
          </cell>
          <cell r="I558">
            <v>0</v>
          </cell>
          <cell r="J558">
            <v>0</v>
          </cell>
          <cell r="K558">
            <v>0</v>
          </cell>
          <cell r="L558">
            <v>0</v>
          </cell>
          <cell r="M558">
            <v>0</v>
          </cell>
          <cell r="N558">
            <v>0</v>
          </cell>
          <cell r="P558">
            <v>0</v>
          </cell>
          <cell r="Q558">
            <v>0</v>
          </cell>
          <cell r="R558">
            <v>0</v>
          </cell>
          <cell r="S558">
            <v>0</v>
          </cell>
          <cell r="T558">
            <v>0</v>
          </cell>
          <cell r="U558">
            <v>0</v>
          </cell>
          <cell r="V558">
            <v>0</v>
          </cell>
          <cell r="W558">
            <v>0</v>
          </cell>
          <cell r="X558">
            <v>0</v>
          </cell>
          <cell r="Y558">
            <v>0</v>
          </cell>
          <cell r="Z558">
            <v>0</v>
          </cell>
          <cell r="AA558">
            <v>0</v>
          </cell>
        </row>
        <row r="559">
          <cell r="B559" t="str">
            <v>Aker RGI konsern</v>
          </cell>
          <cell r="C559">
            <v>167442.89800000002</v>
          </cell>
          <cell r="D559">
            <v>2764487.6773449997</v>
          </cell>
          <cell r="E559">
            <v>4998576</v>
          </cell>
          <cell r="F559">
            <v>3033740.3590907846</v>
          </cell>
          <cell r="G559">
            <v>2055788.6983075002</v>
          </cell>
          <cell r="H559">
            <v>0</v>
          </cell>
          <cell r="I559">
            <v>0</v>
          </cell>
          <cell r="J559">
            <v>0</v>
          </cell>
          <cell r="K559">
            <v>0</v>
          </cell>
          <cell r="L559">
            <v>0</v>
          </cell>
          <cell r="M559">
            <v>0</v>
          </cell>
          <cell r="N559">
            <v>6077258.6028702306</v>
          </cell>
          <cell r="O559">
            <v>0</v>
          </cell>
          <cell r="P559">
            <v>2804465.4281941899</v>
          </cell>
          <cell r="Q559">
            <v>3687257.4380255397</v>
          </cell>
          <cell r="R559">
            <v>3903419.2170122149</v>
          </cell>
          <cell r="S559">
            <v>3926424.9502522894</v>
          </cell>
          <cell r="T559">
            <v>3842427.9313381044</v>
          </cell>
          <cell r="U559">
            <v>2817355.7999892198</v>
          </cell>
          <cell r="V559">
            <v>2926560.4759320589</v>
          </cell>
          <cell r="W559">
            <v>2899691.3856478008</v>
          </cell>
          <cell r="X559">
            <v>2820435.9817817886</v>
          </cell>
          <cell r="Y559">
            <v>2695638.8782982891</v>
          </cell>
          <cell r="Z559">
            <v>2877724.6045331545</v>
          </cell>
          <cell r="AA559">
            <v>4132617.7508702292</v>
          </cell>
        </row>
      </sheetData>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ROUP FORECAST"/>
      <sheetName val="BUSINESS UNIT FORECAST"/>
      <sheetName val="BU OVERVIEW"/>
      <sheetName val="DRILL-DOWN"/>
      <sheetName val="Versions"/>
      <sheetName val="data set"/>
      <sheetName val="Cash flow"/>
      <sheetName val="Sales"/>
      <sheetName val="Production"/>
      <sheetName val="Logistics"/>
      <sheetName val="HR"/>
      <sheetName val="Std cost deviation calc"/>
      <sheetName val="Controls"/>
      <sheetName val="100 ASA"/>
      <sheetName val="241 Europe"/>
      <sheetName val="243 ROW"/>
      <sheetName val="245 China"/>
      <sheetName val="246 Sales US"/>
      <sheetName val="248 Australia"/>
      <sheetName val="270 Aqua Pet QHP"/>
      <sheetName val="280 Innovation"/>
      <sheetName val="290 M&amp;C"/>
      <sheetName val="300 Offshore Admin"/>
      <sheetName val="310 Saga Sea"/>
      <sheetName val="320 Antarctic Sea"/>
      <sheetName val="350 La Manche"/>
      <sheetName val="330 Onshore"/>
      <sheetName val="332 Houston"/>
      <sheetName val="GROUP"/>
      <sheetName val="OFFSHORE"/>
      <sheetName val="ONSHORE"/>
      <sheetName val="INNOVATION"/>
      <sheetName val="SUPERBA"/>
      <sheetName val="MARKETING"/>
      <sheetName val="QRILL"/>
      <sheetName val="ADMINISTRATIVE"/>
      <sheetName val="ACCOUNT 2016"/>
      <sheetName val="MONTH"/>
      <sheetName val="ACTUALS"/>
      <sheetName val="YTD"/>
      <sheetName val="YTG"/>
      <sheetName val="Input sources log"/>
      <sheetName val="KPI"/>
      <sheetName val="Sensitivity"/>
      <sheetName val="Unit costs"/>
      <sheetName val="EBITDA I"/>
      <sheetName val="EBITDA II"/>
      <sheetName val="FX Sensitivity"/>
      <sheetName val="SheetList"/>
      <sheetName val="Inventory (old)"/>
      <sheetName val="Checks"/>
    </sheetNames>
    <sheetDataSet>
      <sheetData sheetId="0"/>
      <sheetData sheetId="1"/>
      <sheetData sheetId="2">
        <row r="1">
          <cell r="G1">
            <v>42552</v>
          </cell>
        </row>
        <row r="2">
          <cell r="G2" t="str">
            <v>Onshore</v>
          </cell>
        </row>
      </sheetData>
      <sheetData sheetId="3">
        <row r="4">
          <cell r="I4">
            <v>6</v>
          </cell>
        </row>
      </sheetData>
      <sheetData sheetId="4"/>
      <sheetData sheetId="5"/>
      <sheetData sheetId="6"/>
      <sheetData sheetId="7">
        <row r="30">
          <cell r="U30">
            <v>-6412.4284335048178</v>
          </cell>
        </row>
      </sheetData>
      <sheetData sheetId="8"/>
      <sheetData sheetId="9"/>
      <sheetData sheetId="10"/>
      <sheetData sheetId="11"/>
      <sheetData sheetId="12"/>
      <sheetData sheetId="13">
        <row r="3">
          <cell r="I3">
            <v>-11</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F1">
            <v>0</v>
          </cell>
        </row>
      </sheetData>
      <sheetData sheetId="30"/>
      <sheetData sheetId="31"/>
      <sheetData sheetId="32"/>
      <sheetData sheetId="33"/>
      <sheetData sheetId="34"/>
      <sheetData sheetId="35"/>
      <sheetData sheetId="36"/>
      <sheetData sheetId="37"/>
      <sheetData sheetId="38"/>
      <sheetData sheetId="39">
        <row r="12">
          <cell r="I12">
            <v>0</v>
          </cell>
        </row>
        <row r="83">
          <cell r="F83">
            <v>0</v>
          </cell>
          <cell r="U83" t="str">
            <v>Offshore</v>
          </cell>
          <cell r="V83" t="str">
            <v>Onshore</v>
          </cell>
          <cell r="W83" t="str">
            <v>Superba</v>
          </cell>
          <cell r="X83" t="str">
            <v>Qrill</v>
          </cell>
          <cell r="Y83" t="str">
            <v>Marketing</v>
          </cell>
          <cell r="Z83" t="str">
            <v>Innovation</v>
          </cell>
          <cell r="AA83" t="str">
            <v>Administrative</v>
          </cell>
          <cell r="AB83" t="str">
            <v>Group</v>
          </cell>
          <cell r="AE83" t="str">
            <v>Offshore</v>
          </cell>
          <cell r="AF83" t="str">
            <v>Onshore</v>
          </cell>
          <cell r="AG83" t="str">
            <v>Superba</v>
          </cell>
          <cell r="AH83" t="str">
            <v>Qrill</v>
          </cell>
          <cell r="AI83" t="str">
            <v>Marketing</v>
          </cell>
          <cell r="AJ83" t="str">
            <v>Innovation</v>
          </cell>
          <cell r="AK83" t="str">
            <v>Administrative</v>
          </cell>
          <cell r="AL83" t="str">
            <v>Group</v>
          </cell>
          <cell r="AO83" t="str">
            <v>Offshore</v>
          </cell>
          <cell r="AP83" t="str">
            <v>Onshore</v>
          </cell>
          <cell r="AQ83" t="str">
            <v>Superba</v>
          </cell>
          <cell r="AR83" t="str">
            <v>Qrill</v>
          </cell>
          <cell r="AS83" t="str">
            <v>Marketing</v>
          </cell>
          <cell r="AT83" t="str">
            <v>Innovation</v>
          </cell>
          <cell r="AU83" t="str">
            <v>Administrative</v>
          </cell>
          <cell r="AV83" t="str">
            <v>Group</v>
          </cell>
          <cell r="AY83" t="str">
            <v>Offshore</v>
          </cell>
          <cell r="AZ83" t="str">
            <v>Onshore</v>
          </cell>
          <cell r="BA83" t="str">
            <v>Superba</v>
          </cell>
          <cell r="BB83" t="str">
            <v>Qrill</v>
          </cell>
          <cell r="BC83" t="str">
            <v>Marketing</v>
          </cell>
          <cell r="BD83" t="str">
            <v>Innovation</v>
          </cell>
          <cell r="BE83" t="str">
            <v>Administrative</v>
          </cell>
          <cell r="BF83" t="str">
            <v>Group</v>
          </cell>
          <cell r="BI83" t="str">
            <v>Offshore</v>
          </cell>
          <cell r="BJ83" t="str">
            <v>Onshore</v>
          </cell>
          <cell r="BK83" t="str">
            <v>Superba</v>
          </cell>
          <cell r="BL83" t="str">
            <v>Qrill</v>
          </cell>
          <cell r="BM83" t="str">
            <v>Marketing</v>
          </cell>
          <cell r="BN83" t="str">
            <v>Innovation</v>
          </cell>
          <cell r="BO83" t="str">
            <v>Administrative</v>
          </cell>
          <cell r="BP83" t="str">
            <v>Group</v>
          </cell>
          <cell r="BS83" t="str">
            <v>Offshore</v>
          </cell>
          <cell r="BT83" t="str">
            <v>Onshore</v>
          </cell>
          <cell r="BU83" t="str">
            <v>Superba</v>
          </cell>
          <cell r="BV83" t="str">
            <v>Qrill</v>
          </cell>
          <cell r="BW83" t="str">
            <v>Marketing</v>
          </cell>
          <cell r="BX83" t="str">
            <v>Innovation</v>
          </cell>
          <cell r="BY83" t="str">
            <v>Administrative</v>
          </cell>
          <cell r="BZ83" t="str">
            <v>Group</v>
          </cell>
          <cell r="CC83" t="str">
            <v>Offshore</v>
          </cell>
          <cell r="CD83" t="str">
            <v>Onshore</v>
          </cell>
          <cell r="CE83" t="str">
            <v>Superba</v>
          </cell>
          <cell r="CF83" t="str">
            <v>Qrill</v>
          </cell>
          <cell r="CG83" t="str">
            <v>Marketing</v>
          </cell>
          <cell r="CH83" t="str">
            <v>Innovation</v>
          </cell>
          <cell r="CI83" t="str">
            <v>Administrative</v>
          </cell>
          <cell r="CJ83" t="str">
            <v>Group</v>
          </cell>
          <cell r="CM83" t="str">
            <v>Offshore</v>
          </cell>
          <cell r="CN83" t="str">
            <v>Onshore</v>
          </cell>
          <cell r="CO83" t="str">
            <v>Superba</v>
          </cell>
          <cell r="CP83" t="str">
            <v>Qrill</v>
          </cell>
          <cell r="CQ83" t="str">
            <v>Marketing</v>
          </cell>
          <cell r="CR83" t="str">
            <v>Innovation</v>
          </cell>
          <cell r="CS83" t="str">
            <v>Administrative</v>
          </cell>
          <cell r="CT83" t="str">
            <v>Group</v>
          </cell>
          <cell r="CW83" t="str">
            <v>Offshore</v>
          </cell>
          <cell r="CX83" t="str">
            <v>Onshore</v>
          </cell>
          <cell r="CY83" t="str">
            <v>Superba</v>
          </cell>
          <cell r="CZ83" t="str">
            <v>Qrill</v>
          </cell>
          <cell r="DA83" t="str">
            <v>Marketing</v>
          </cell>
          <cell r="DB83" t="str">
            <v>Innovation</v>
          </cell>
          <cell r="DC83" t="str">
            <v>Administrative</v>
          </cell>
          <cell r="DD83" t="str">
            <v>Group</v>
          </cell>
          <cell r="DG83" t="str">
            <v>Offshore</v>
          </cell>
          <cell r="DH83" t="str">
            <v>Onshore</v>
          </cell>
          <cell r="DI83" t="str">
            <v>Superba</v>
          </cell>
          <cell r="DJ83" t="str">
            <v>Qrill</v>
          </cell>
          <cell r="DK83" t="str">
            <v>Marketing</v>
          </cell>
          <cell r="DL83" t="str">
            <v>Innovation</v>
          </cell>
          <cell r="DM83" t="str">
            <v>Administrative</v>
          </cell>
          <cell r="DN83" t="str">
            <v>Group</v>
          </cell>
        </row>
        <row r="84">
          <cell r="F84">
            <v>0</v>
          </cell>
          <cell r="G84">
            <v>0</v>
          </cell>
          <cell r="J84">
            <v>0</v>
          </cell>
          <cell r="K84">
            <v>0</v>
          </cell>
          <cell r="L84">
            <v>0</v>
          </cell>
          <cell r="M84">
            <v>0</v>
          </cell>
          <cell r="N84">
            <v>0</v>
          </cell>
        </row>
        <row r="85">
          <cell r="D85" t="str">
            <v>Qrill™ Aqua</v>
          </cell>
          <cell r="E85">
            <v>0</v>
          </cell>
          <cell r="G85" t="str">
            <v>USD 000</v>
          </cell>
          <cell r="I85">
            <v>0</v>
          </cell>
          <cell r="J85">
            <v>3659.91</v>
          </cell>
          <cell r="K85">
            <v>2017.38</v>
          </cell>
          <cell r="L85">
            <v>3484.3809999999999</v>
          </cell>
          <cell r="M85">
            <v>3974.2919999999995</v>
          </cell>
          <cell r="N85">
            <v>4220.33</v>
          </cell>
          <cell r="O85">
            <v>0</v>
          </cell>
          <cell r="P85">
            <v>9331.2279999999992</v>
          </cell>
          <cell r="Q85">
            <v>5532.2730000000001</v>
          </cell>
          <cell r="R85">
            <v>3719.259</v>
          </cell>
          <cell r="S85">
            <v>3135.7069999999999</v>
          </cell>
          <cell r="T85">
            <v>3538.884</v>
          </cell>
          <cell r="U85">
            <v>0</v>
          </cell>
          <cell r="V85">
            <v>0</v>
          </cell>
          <cell r="W85">
            <v>0</v>
          </cell>
          <cell r="X85">
            <v>7250.2020000000011</v>
          </cell>
          <cell r="Y85">
            <v>0</v>
          </cell>
          <cell r="Z85">
            <v>0</v>
          </cell>
          <cell r="AA85">
            <v>0</v>
          </cell>
          <cell r="AB85">
            <v>7250.2020000000011</v>
          </cell>
          <cell r="AD85" t="str">
            <v>Qrill™ Aqua</v>
          </cell>
          <cell r="AE85">
            <v>0</v>
          </cell>
          <cell r="AF85">
            <v>0</v>
          </cell>
          <cell r="AG85">
            <v>0</v>
          </cell>
          <cell r="AH85">
            <v>6117.1239999999998</v>
          </cell>
          <cell r="AI85">
            <v>0</v>
          </cell>
          <cell r="AJ85">
            <v>0</v>
          </cell>
          <cell r="AK85">
            <v>0</v>
          </cell>
          <cell r="AL85">
            <v>6117.1239999999998</v>
          </cell>
          <cell r="AN85" t="str">
            <v>Qrill™ Aqua</v>
          </cell>
          <cell r="AO85">
            <v>0</v>
          </cell>
          <cell r="AP85">
            <v>0</v>
          </cell>
          <cell r="AQ85">
            <v>0</v>
          </cell>
          <cell r="AR85">
            <v>6151.0630000000001</v>
          </cell>
          <cell r="AS85">
            <v>0</v>
          </cell>
          <cell r="AT85">
            <v>0</v>
          </cell>
          <cell r="AU85">
            <v>0</v>
          </cell>
          <cell r="AV85">
            <v>6151.0630000000001</v>
          </cell>
          <cell r="AX85" t="str">
            <v>Qrill™ Aqua</v>
          </cell>
          <cell r="AY85">
            <v>0</v>
          </cell>
          <cell r="AZ85">
            <v>0</v>
          </cell>
          <cell r="BA85">
            <v>0</v>
          </cell>
          <cell r="BB85">
            <v>7528.1530000000002</v>
          </cell>
          <cell r="BC85">
            <v>0</v>
          </cell>
          <cell r="BD85">
            <v>0</v>
          </cell>
          <cell r="BE85">
            <v>0</v>
          </cell>
          <cell r="BF85">
            <v>7528.1530000000002</v>
          </cell>
          <cell r="BH85" t="str">
            <v>Qrill™ Aqua</v>
          </cell>
          <cell r="BI85">
            <v>0</v>
          </cell>
          <cell r="BJ85">
            <v>0</v>
          </cell>
          <cell r="BK85">
            <v>0</v>
          </cell>
          <cell r="BL85">
            <v>0</v>
          </cell>
          <cell r="BM85">
            <v>0</v>
          </cell>
          <cell r="BN85">
            <v>0</v>
          </cell>
          <cell r="BO85">
            <v>0</v>
          </cell>
          <cell r="BP85">
            <v>0</v>
          </cell>
          <cell r="BR85" t="str">
            <v>Qrill™ Aqua</v>
          </cell>
          <cell r="BS85">
            <v>0</v>
          </cell>
          <cell r="BT85">
            <v>0</v>
          </cell>
          <cell r="BU85">
            <v>0</v>
          </cell>
          <cell r="BV85">
            <v>0</v>
          </cell>
          <cell r="BW85">
            <v>0</v>
          </cell>
          <cell r="BX85">
            <v>0</v>
          </cell>
          <cell r="BY85">
            <v>0</v>
          </cell>
          <cell r="BZ85">
            <v>0</v>
          </cell>
          <cell r="CB85" t="str">
            <v>Qrill™ Aqua</v>
          </cell>
          <cell r="CC85">
            <v>0</v>
          </cell>
          <cell r="CD85">
            <v>0</v>
          </cell>
          <cell r="CE85">
            <v>0</v>
          </cell>
          <cell r="CF85">
            <v>0</v>
          </cell>
          <cell r="CG85">
            <v>0</v>
          </cell>
          <cell r="CH85">
            <v>0</v>
          </cell>
          <cell r="CI85">
            <v>0</v>
          </cell>
          <cell r="CJ85">
            <v>0</v>
          </cell>
          <cell r="CL85" t="str">
            <v>Qrill™ Aqua</v>
          </cell>
          <cell r="CM85">
            <v>0</v>
          </cell>
          <cell r="CN85">
            <v>0</v>
          </cell>
          <cell r="CO85">
            <v>0</v>
          </cell>
          <cell r="CP85">
            <v>0</v>
          </cell>
          <cell r="CQ85">
            <v>0</v>
          </cell>
          <cell r="CR85">
            <v>0</v>
          </cell>
          <cell r="CS85">
            <v>0</v>
          </cell>
          <cell r="CT85">
            <v>0</v>
          </cell>
          <cell r="CV85" t="str">
            <v>Qrill™ Aqua</v>
          </cell>
          <cell r="CW85">
            <v>0</v>
          </cell>
          <cell r="CX85">
            <v>0</v>
          </cell>
          <cell r="CY85">
            <v>0</v>
          </cell>
          <cell r="CZ85">
            <v>55153.84203459631</v>
          </cell>
          <cell r="DA85">
            <v>0</v>
          </cell>
          <cell r="DB85">
            <v>0</v>
          </cell>
          <cell r="DC85">
            <v>0</v>
          </cell>
          <cell r="DD85">
            <v>55150.842034596317</v>
          </cell>
          <cell r="DF85" t="str">
            <v>Qrill™ Aqua</v>
          </cell>
          <cell r="DG85">
            <v>0</v>
          </cell>
          <cell r="DH85">
            <v>0</v>
          </cell>
          <cell r="DI85">
            <v>0</v>
          </cell>
          <cell r="DJ85">
            <v>53570.009999999995</v>
          </cell>
          <cell r="DK85">
            <v>0</v>
          </cell>
          <cell r="DL85">
            <v>0</v>
          </cell>
          <cell r="DM85">
            <v>0</v>
          </cell>
          <cell r="DN85">
            <v>53570.009999999995</v>
          </cell>
        </row>
        <row r="86">
          <cell r="D86" t="str">
            <v>Qrill™ Pet</v>
          </cell>
          <cell r="E86">
            <v>0</v>
          </cell>
          <cell r="G86" t="str">
            <v>USD 000</v>
          </cell>
          <cell r="I86">
            <v>0</v>
          </cell>
          <cell r="J86">
            <v>176.83</v>
          </cell>
          <cell r="K86">
            <v>107.71</v>
          </cell>
          <cell r="L86">
            <v>110.648</v>
          </cell>
          <cell r="M86">
            <v>102.13300000000004</v>
          </cell>
          <cell r="N86">
            <v>125.477</v>
          </cell>
          <cell r="O86">
            <v>0</v>
          </cell>
          <cell r="P86">
            <v>150.05799999999999</v>
          </cell>
          <cell r="Q86">
            <v>39.716999999999999</v>
          </cell>
          <cell r="R86">
            <v>141.84199999999998</v>
          </cell>
          <cell r="S86">
            <v>16.686999999999998</v>
          </cell>
          <cell r="T86">
            <v>104.818</v>
          </cell>
          <cell r="U86">
            <v>0</v>
          </cell>
          <cell r="V86">
            <v>0</v>
          </cell>
          <cell r="W86">
            <v>0</v>
          </cell>
          <cell r="X86">
            <v>180.19200000000004</v>
          </cell>
          <cell r="Y86">
            <v>0</v>
          </cell>
          <cell r="Z86">
            <v>0</v>
          </cell>
          <cell r="AA86">
            <v>0</v>
          </cell>
          <cell r="AB86">
            <v>180.19200000000004</v>
          </cell>
          <cell r="AD86" t="str">
            <v>Qrill™ Pet</v>
          </cell>
          <cell r="AE86">
            <v>0</v>
          </cell>
          <cell r="AF86">
            <v>0</v>
          </cell>
          <cell r="AG86">
            <v>0</v>
          </cell>
          <cell r="AH86">
            <v>119.542</v>
          </cell>
          <cell r="AI86">
            <v>0</v>
          </cell>
          <cell r="AJ86">
            <v>0</v>
          </cell>
          <cell r="AK86">
            <v>0</v>
          </cell>
          <cell r="AL86">
            <v>119.542</v>
          </cell>
          <cell r="AN86" t="str">
            <v>Qrill™ Pet</v>
          </cell>
          <cell r="AO86">
            <v>0</v>
          </cell>
          <cell r="AP86">
            <v>0</v>
          </cell>
          <cell r="AQ86">
            <v>0</v>
          </cell>
          <cell r="AR86">
            <v>161.42000000000002</v>
          </cell>
          <cell r="AS86">
            <v>0</v>
          </cell>
          <cell r="AT86">
            <v>0</v>
          </cell>
          <cell r="AU86">
            <v>0</v>
          </cell>
          <cell r="AV86">
            <v>161.42000000000002</v>
          </cell>
          <cell r="AX86" t="str">
            <v>Qrill™ Pet</v>
          </cell>
          <cell r="AY86">
            <v>0</v>
          </cell>
          <cell r="AZ86">
            <v>0</v>
          </cell>
          <cell r="BA86">
            <v>0</v>
          </cell>
          <cell r="BB86">
            <v>33.754999999999995</v>
          </cell>
          <cell r="BC86">
            <v>0</v>
          </cell>
          <cell r="BD86">
            <v>0</v>
          </cell>
          <cell r="BE86">
            <v>0</v>
          </cell>
          <cell r="BF86">
            <v>33.754999999999995</v>
          </cell>
          <cell r="BH86" t="str">
            <v>Qrill™ Pet</v>
          </cell>
          <cell r="BI86">
            <v>0</v>
          </cell>
          <cell r="BJ86">
            <v>0</v>
          </cell>
          <cell r="BK86">
            <v>0</v>
          </cell>
          <cell r="BL86">
            <v>0</v>
          </cell>
          <cell r="BM86">
            <v>0</v>
          </cell>
          <cell r="BN86">
            <v>0</v>
          </cell>
          <cell r="BO86">
            <v>0</v>
          </cell>
          <cell r="BP86">
            <v>0</v>
          </cell>
          <cell r="BR86" t="str">
            <v>Qrill™ Pet</v>
          </cell>
          <cell r="BS86">
            <v>0</v>
          </cell>
          <cell r="BT86">
            <v>0</v>
          </cell>
          <cell r="BU86">
            <v>0</v>
          </cell>
          <cell r="BV86">
            <v>0</v>
          </cell>
          <cell r="BW86">
            <v>0</v>
          </cell>
          <cell r="BX86">
            <v>0</v>
          </cell>
          <cell r="BY86">
            <v>0</v>
          </cell>
          <cell r="BZ86">
            <v>0</v>
          </cell>
          <cell r="CB86" t="str">
            <v>Qrill™ Pet</v>
          </cell>
          <cell r="CC86">
            <v>0</v>
          </cell>
          <cell r="CD86">
            <v>0</v>
          </cell>
          <cell r="CE86">
            <v>0</v>
          </cell>
          <cell r="CF86">
            <v>0</v>
          </cell>
          <cell r="CG86">
            <v>0</v>
          </cell>
          <cell r="CH86">
            <v>0</v>
          </cell>
          <cell r="CI86">
            <v>0</v>
          </cell>
          <cell r="CJ86">
            <v>0</v>
          </cell>
          <cell r="CL86" t="str">
            <v>Qrill™ Pet</v>
          </cell>
          <cell r="CM86">
            <v>0</v>
          </cell>
          <cell r="CN86">
            <v>0</v>
          </cell>
          <cell r="CO86">
            <v>0</v>
          </cell>
          <cell r="CP86">
            <v>0</v>
          </cell>
          <cell r="CQ86">
            <v>0</v>
          </cell>
          <cell r="CR86">
            <v>0</v>
          </cell>
          <cell r="CS86">
            <v>0</v>
          </cell>
          <cell r="CT86">
            <v>0</v>
          </cell>
          <cell r="CV86" t="str">
            <v>Qrill™ Pet</v>
          </cell>
          <cell r="CW86">
            <v>0</v>
          </cell>
          <cell r="CX86">
            <v>0</v>
          </cell>
          <cell r="CY86">
            <v>0</v>
          </cell>
          <cell r="CZ86">
            <v>2689.9456</v>
          </cell>
          <cell r="DA86">
            <v>0</v>
          </cell>
          <cell r="DB86">
            <v>0</v>
          </cell>
          <cell r="DC86">
            <v>0</v>
          </cell>
          <cell r="DD86">
            <v>2689.9456</v>
          </cell>
          <cell r="DF86" t="str">
            <v>Qrill™ Pet</v>
          </cell>
          <cell r="DG86">
            <v>0</v>
          </cell>
          <cell r="DH86">
            <v>0</v>
          </cell>
          <cell r="DI86">
            <v>0</v>
          </cell>
          <cell r="DJ86">
            <v>2645.0604000000003</v>
          </cell>
          <cell r="DK86">
            <v>0</v>
          </cell>
          <cell r="DL86">
            <v>0</v>
          </cell>
          <cell r="DM86">
            <v>0</v>
          </cell>
          <cell r="DN86">
            <v>2645.0604000000003</v>
          </cell>
        </row>
        <row r="87">
          <cell r="D87" t="str">
            <v>QHP</v>
          </cell>
          <cell r="E87">
            <v>0</v>
          </cell>
          <cell r="G87" t="str">
            <v>USD 000</v>
          </cell>
          <cell r="I87">
            <v>0</v>
          </cell>
          <cell r="J87">
            <v>38.299999999999997</v>
          </cell>
          <cell r="K87">
            <v>0</v>
          </cell>
          <cell r="L87">
            <v>113.21599999999999</v>
          </cell>
          <cell r="M87">
            <v>98.018000000000001</v>
          </cell>
          <cell r="N87">
            <v>162.84</v>
          </cell>
          <cell r="O87">
            <v>0</v>
          </cell>
          <cell r="P87">
            <v>396.202</v>
          </cell>
          <cell r="Q87">
            <v>234.934</v>
          </cell>
          <cell r="R87">
            <v>80.48</v>
          </cell>
          <cell r="S87">
            <v>535.41300000000001</v>
          </cell>
          <cell r="T87">
            <v>133.70400000000001</v>
          </cell>
          <cell r="U87">
            <v>0</v>
          </cell>
          <cell r="V87">
            <v>0</v>
          </cell>
          <cell r="W87">
            <v>0</v>
          </cell>
          <cell r="X87">
            <v>653.04200000000003</v>
          </cell>
          <cell r="Y87">
            <v>0</v>
          </cell>
          <cell r="Z87">
            <v>0</v>
          </cell>
          <cell r="AA87">
            <v>0</v>
          </cell>
          <cell r="AB87">
            <v>653.04200000000003</v>
          </cell>
          <cell r="AD87" t="str">
            <v>QHP</v>
          </cell>
          <cell r="AE87">
            <v>0</v>
          </cell>
          <cell r="AF87">
            <v>0</v>
          </cell>
          <cell r="AG87">
            <v>0</v>
          </cell>
          <cell r="AH87">
            <v>297.73599999999999</v>
          </cell>
          <cell r="AI87">
            <v>0</v>
          </cell>
          <cell r="AJ87">
            <v>0</v>
          </cell>
          <cell r="AK87">
            <v>0</v>
          </cell>
          <cell r="AL87">
            <v>297.73599999999999</v>
          </cell>
          <cell r="AN87" t="str">
            <v>QHP</v>
          </cell>
          <cell r="AO87">
            <v>0</v>
          </cell>
          <cell r="AP87">
            <v>0</v>
          </cell>
          <cell r="AQ87">
            <v>0</v>
          </cell>
          <cell r="AR87">
            <v>275.89999999999998</v>
          </cell>
          <cell r="AS87">
            <v>0</v>
          </cell>
          <cell r="AT87">
            <v>0</v>
          </cell>
          <cell r="AU87">
            <v>0</v>
          </cell>
          <cell r="AV87">
            <v>275.89999999999998</v>
          </cell>
          <cell r="AX87" t="str">
            <v>QHP</v>
          </cell>
          <cell r="AY87">
            <v>0</v>
          </cell>
          <cell r="AZ87">
            <v>0</v>
          </cell>
          <cell r="BA87">
            <v>0</v>
          </cell>
          <cell r="BB87">
            <v>290.512</v>
          </cell>
          <cell r="BC87">
            <v>0</v>
          </cell>
          <cell r="BD87">
            <v>0</v>
          </cell>
          <cell r="BE87">
            <v>0</v>
          </cell>
          <cell r="BF87">
            <v>290.512</v>
          </cell>
          <cell r="BH87" t="str">
            <v>QHP</v>
          </cell>
          <cell r="BI87">
            <v>0</v>
          </cell>
          <cell r="BJ87">
            <v>0</v>
          </cell>
          <cell r="BK87">
            <v>0</v>
          </cell>
          <cell r="BL87">
            <v>0</v>
          </cell>
          <cell r="BM87">
            <v>0</v>
          </cell>
          <cell r="BN87">
            <v>0</v>
          </cell>
          <cell r="BO87">
            <v>0</v>
          </cell>
          <cell r="BP87">
            <v>0</v>
          </cell>
          <cell r="BR87" t="str">
            <v>QHP</v>
          </cell>
          <cell r="BS87">
            <v>0</v>
          </cell>
          <cell r="BT87">
            <v>0</v>
          </cell>
          <cell r="BU87">
            <v>0</v>
          </cell>
          <cell r="BV87">
            <v>0</v>
          </cell>
          <cell r="BW87">
            <v>0</v>
          </cell>
          <cell r="BX87">
            <v>0</v>
          </cell>
          <cell r="BY87">
            <v>0</v>
          </cell>
          <cell r="BZ87">
            <v>0</v>
          </cell>
          <cell r="CB87" t="str">
            <v>QHP</v>
          </cell>
          <cell r="CC87">
            <v>0</v>
          </cell>
          <cell r="CD87">
            <v>0</v>
          </cell>
          <cell r="CE87">
            <v>0</v>
          </cell>
          <cell r="CF87">
            <v>0</v>
          </cell>
          <cell r="CG87">
            <v>0</v>
          </cell>
          <cell r="CH87">
            <v>0</v>
          </cell>
          <cell r="CI87">
            <v>0</v>
          </cell>
          <cell r="CJ87">
            <v>0</v>
          </cell>
          <cell r="CL87" t="str">
            <v>QHP</v>
          </cell>
          <cell r="CM87">
            <v>0</v>
          </cell>
          <cell r="CN87">
            <v>0</v>
          </cell>
          <cell r="CO87">
            <v>0</v>
          </cell>
          <cell r="CP87">
            <v>0</v>
          </cell>
          <cell r="CQ87">
            <v>0</v>
          </cell>
          <cell r="CR87">
            <v>0</v>
          </cell>
          <cell r="CS87">
            <v>0</v>
          </cell>
          <cell r="CT87">
            <v>0</v>
          </cell>
          <cell r="CV87" t="str">
            <v>QHP</v>
          </cell>
          <cell r="CW87">
            <v>0</v>
          </cell>
          <cell r="CX87">
            <v>0</v>
          </cell>
          <cell r="CY87">
            <v>0</v>
          </cell>
          <cell r="CZ87">
            <v>3432.348</v>
          </cell>
          <cell r="DA87">
            <v>0</v>
          </cell>
          <cell r="DB87">
            <v>0</v>
          </cell>
          <cell r="DC87">
            <v>0</v>
          </cell>
          <cell r="DD87">
            <v>3432.348</v>
          </cell>
          <cell r="DF87" t="str">
            <v>QHP</v>
          </cell>
          <cell r="DG87">
            <v>0</v>
          </cell>
          <cell r="DH87">
            <v>0</v>
          </cell>
          <cell r="DI87">
            <v>0</v>
          </cell>
          <cell r="DJ87">
            <v>3547.6200000000008</v>
          </cell>
          <cell r="DK87">
            <v>0</v>
          </cell>
          <cell r="DL87">
            <v>0</v>
          </cell>
          <cell r="DM87">
            <v>0</v>
          </cell>
          <cell r="DN87">
            <v>3547.6200000000008</v>
          </cell>
        </row>
        <row r="88">
          <cell r="D88" t="str">
            <v>Superba™ Bulk</v>
          </cell>
          <cell r="G88" t="str">
            <v>USD 000</v>
          </cell>
          <cell r="I88">
            <v>0</v>
          </cell>
          <cell r="J88">
            <v>6433.2164216943211</v>
          </cell>
          <cell r="K88">
            <v>4407.7067924267112</v>
          </cell>
          <cell r="L88">
            <v>2560.3437858789675</v>
          </cell>
          <cell r="M88">
            <v>3617.4559999999983</v>
          </cell>
          <cell r="N88">
            <v>3329.2639999999997</v>
          </cell>
          <cell r="O88">
            <v>0</v>
          </cell>
          <cell r="P88">
            <v>8246.1329999999998</v>
          </cell>
          <cell r="Q88">
            <v>3203.3029999999999</v>
          </cell>
          <cell r="R88">
            <v>5297.5860000000002</v>
          </cell>
          <cell r="S88">
            <v>2395.625</v>
          </cell>
          <cell r="T88">
            <v>2545.875</v>
          </cell>
          <cell r="U88">
            <v>0</v>
          </cell>
          <cell r="V88">
            <v>0</v>
          </cell>
          <cell r="W88">
            <v>4376.5329999999994</v>
          </cell>
          <cell r="X88">
            <v>0</v>
          </cell>
          <cell r="Y88">
            <v>0</v>
          </cell>
          <cell r="Z88">
            <v>0</v>
          </cell>
          <cell r="AA88">
            <v>0</v>
          </cell>
          <cell r="AB88">
            <v>4376.5329999999994</v>
          </cell>
          <cell r="AD88" t="str">
            <v>Superba™ Bulk</v>
          </cell>
          <cell r="AE88">
            <v>0</v>
          </cell>
          <cell r="AF88">
            <v>0</v>
          </cell>
          <cell r="AG88">
            <v>2480.85</v>
          </cell>
          <cell r="AH88">
            <v>0</v>
          </cell>
          <cell r="AI88">
            <v>0</v>
          </cell>
          <cell r="AJ88">
            <v>0</v>
          </cell>
          <cell r="AK88">
            <v>0</v>
          </cell>
          <cell r="AL88">
            <v>2480.85</v>
          </cell>
          <cell r="AN88" t="str">
            <v>Superba™ Bulk</v>
          </cell>
          <cell r="AO88">
            <v>0</v>
          </cell>
          <cell r="AP88">
            <v>0</v>
          </cell>
          <cell r="AQ88">
            <v>6389.0019999999995</v>
          </cell>
          <cell r="AR88">
            <v>0</v>
          </cell>
          <cell r="AS88">
            <v>0</v>
          </cell>
          <cell r="AT88">
            <v>0</v>
          </cell>
          <cell r="AU88">
            <v>0</v>
          </cell>
          <cell r="AV88">
            <v>6389.0019999999995</v>
          </cell>
          <cell r="AX88" t="str">
            <v>Superba™ Bulk</v>
          </cell>
          <cell r="AY88">
            <v>0</v>
          </cell>
          <cell r="AZ88">
            <v>0</v>
          </cell>
          <cell r="BA88">
            <v>2211.7429999999999</v>
          </cell>
          <cell r="BB88">
            <v>0</v>
          </cell>
          <cell r="BC88">
            <v>0</v>
          </cell>
          <cell r="BD88">
            <v>0</v>
          </cell>
          <cell r="BE88">
            <v>0</v>
          </cell>
          <cell r="BF88">
            <v>2211.7429999999999</v>
          </cell>
          <cell r="BH88" t="str">
            <v>Superba™ Bulk</v>
          </cell>
          <cell r="BI88">
            <v>0</v>
          </cell>
          <cell r="BJ88">
            <v>0</v>
          </cell>
          <cell r="BK88">
            <v>0</v>
          </cell>
          <cell r="BL88">
            <v>0</v>
          </cell>
          <cell r="BM88">
            <v>0</v>
          </cell>
          <cell r="BN88">
            <v>0</v>
          </cell>
          <cell r="BO88">
            <v>0</v>
          </cell>
          <cell r="BP88">
            <v>0</v>
          </cell>
          <cell r="BR88" t="str">
            <v>Superba™ Bulk</v>
          </cell>
          <cell r="BS88">
            <v>0</v>
          </cell>
          <cell r="BT88">
            <v>0</v>
          </cell>
          <cell r="BU88">
            <v>0</v>
          </cell>
          <cell r="BV88">
            <v>0</v>
          </cell>
          <cell r="BW88">
            <v>0</v>
          </cell>
          <cell r="BX88">
            <v>0</v>
          </cell>
          <cell r="BY88">
            <v>0</v>
          </cell>
          <cell r="BZ88">
            <v>0</v>
          </cell>
          <cell r="CB88" t="str">
            <v>Superba™ Bulk</v>
          </cell>
          <cell r="CC88">
            <v>0</v>
          </cell>
          <cell r="CD88">
            <v>0</v>
          </cell>
          <cell r="CE88">
            <v>0</v>
          </cell>
          <cell r="CF88">
            <v>0</v>
          </cell>
          <cell r="CG88">
            <v>0</v>
          </cell>
          <cell r="CH88">
            <v>0</v>
          </cell>
          <cell r="CI88">
            <v>0</v>
          </cell>
          <cell r="CJ88">
            <v>0</v>
          </cell>
          <cell r="CL88" t="str">
            <v>Superba™ Bulk</v>
          </cell>
          <cell r="CM88">
            <v>0</v>
          </cell>
          <cell r="CN88">
            <v>0</v>
          </cell>
          <cell r="CO88">
            <v>0</v>
          </cell>
          <cell r="CP88">
            <v>0</v>
          </cell>
          <cell r="CQ88">
            <v>0</v>
          </cell>
          <cell r="CR88">
            <v>0</v>
          </cell>
          <cell r="CS88">
            <v>0</v>
          </cell>
          <cell r="CT88">
            <v>0</v>
          </cell>
          <cell r="CV88" t="str">
            <v>Superba™ Bulk</v>
          </cell>
          <cell r="CW88">
            <v>0</v>
          </cell>
          <cell r="CX88">
            <v>0</v>
          </cell>
          <cell r="CY88">
            <v>40349.871437757291</v>
          </cell>
          <cell r="CZ88">
            <v>0</v>
          </cell>
          <cell r="DA88">
            <v>0</v>
          </cell>
          <cell r="DB88">
            <v>0</v>
          </cell>
          <cell r="DC88">
            <v>0</v>
          </cell>
          <cell r="DD88">
            <v>40349.871437757291</v>
          </cell>
          <cell r="DF88" t="str">
            <v>Superba™ Bulk</v>
          </cell>
          <cell r="DG88">
            <v>0</v>
          </cell>
          <cell r="DH88">
            <v>0</v>
          </cell>
          <cell r="DI88">
            <v>42075.940143656757</v>
          </cell>
          <cell r="DJ88">
            <v>0</v>
          </cell>
          <cell r="DK88">
            <v>0</v>
          </cell>
          <cell r="DL88">
            <v>0</v>
          </cell>
          <cell r="DM88">
            <v>0</v>
          </cell>
          <cell r="DN88">
            <v>42075.94014365675</v>
          </cell>
        </row>
        <row r="89">
          <cell r="D89" t="str">
            <v>Superba™ Capsules</v>
          </cell>
          <cell r="G89" t="str">
            <v>USD 000</v>
          </cell>
          <cell r="I89">
            <v>0</v>
          </cell>
          <cell r="J89">
            <v>2083.739257897184</v>
          </cell>
          <cell r="K89">
            <v>1427.6702474530898</v>
          </cell>
          <cell r="L89">
            <v>829.30349464972596</v>
          </cell>
          <cell r="M89">
            <v>643.09500000000025</v>
          </cell>
          <cell r="N89">
            <v>1878.7449999999999</v>
          </cell>
          <cell r="O89">
            <v>0</v>
          </cell>
          <cell r="P89">
            <v>1936.229</v>
          </cell>
          <cell r="Q89">
            <v>535.59500000000003</v>
          </cell>
          <cell r="R89">
            <v>748.06999999999994</v>
          </cell>
          <cell r="S89">
            <v>887.90800000000002</v>
          </cell>
          <cell r="T89">
            <v>1748.6289999999999</v>
          </cell>
          <cell r="U89">
            <v>0</v>
          </cell>
          <cell r="V89">
            <v>0</v>
          </cell>
          <cell r="W89">
            <v>1568.0650000000001</v>
          </cell>
          <cell r="X89">
            <v>0</v>
          </cell>
          <cell r="Y89">
            <v>0</v>
          </cell>
          <cell r="Z89">
            <v>0</v>
          </cell>
          <cell r="AA89">
            <v>0</v>
          </cell>
          <cell r="AB89">
            <v>1568.0650000000001</v>
          </cell>
          <cell r="AD89" t="str">
            <v>Superba™ Capsules</v>
          </cell>
          <cell r="AE89">
            <v>0</v>
          </cell>
          <cell r="AF89">
            <v>0</v>
          </cell>
          <cell r="AG89">
            <v>1601.92</v>
          </cell>
          <cell r="AH89">
            <v>0</v>
          </cell>
          <cell r="AI89">
            <v>0</v>
          </cell>
          <cell r="AJ89">
            <v>0</v>
          </cell>
          <cell r="AK89">
            <v>0</v>
          </cell>
          <cell r="AL89">
            <v>1601.92</v>
          </cell>
          <cell r="AN89" t="str">
            <v>Superba™ Capsules</v>
          </cell>
          <cell r="AO89">
            <v>0</v>
          </cell>
          <cell r="AP89">
            <v>0</v>
          </cell>
          <cell r="AQ89">
            <v>2635.8519999999999</v>
          </cell>
          <cell r="AR89">
            <v>0</v>
          </cell>
          <cell r="AS89">
            <v>0</v>
          </cell>
          <cell r="AT89">
            <v>0</v>
          </cell>
          <cell r="AU89">
            <v>0</v>
          </cell>
          <cell r="AV89">
            <v>2635.8519999999999</v>
          </cell>
          <cell r="AX89" t="str">
            <v>Superba™ Capsules</v>
          </cell>
          <cell r="AY89">
            <v>0</v>
          </cell>
          <cell r="AZ89">
            <v>0</v>
          </cell>
          <cell r="BA89">
            <v>892.59500000000003</v>
          </cell>
          <cell r="BB89">
            <v>0</v>
          </cell>
          <cell r="BC89">
            <v>0</v>
          </cell>
          <cell r="BD89">
            <v>0</v>
          </cell>
          <cell r="BE89">
            <v>0</v>
          </cell>
          <cell r="BF89">
            <v>892.59500000000003</v>
          </cell>
          <cell r="BH89" t="str">
            <v>Superba™ Capsules</v>
          </cell>
          <cell r="BI89">
            <v>0</v>
          </cell>
          <cell r="BJ89">
            <v>0</v>
          </cell>
          <cell r="BK89">
            <v>0</v>
          </cell>
          <cell r="BL89">
            <v>0</v>
          </cell>
          <cell r="BM89">
            <v>0</v>
          </cell>
          <cell r="BN89">
            <v>0</v>
          </cell>
          <cell r="BO89">
            <v>0</v>
          </cell>
          <cell r="BP89">
            <v>0</v>
          </cell>
          <cell r="BR89" t="str">
            <v>Superba™ Capsules</v>
          </cell>
          <cell r="BS89">
            <v>0</v>
          </cell>
          <cell r="BT89">
            <v>0</v>
          </cell>
          <cell r="BU89">
            <v>0</v>
          </cell>
          <cell r="BV89">
            <v>0</v>
          </cell>
          <cell r="BW89">
            <v>0</v>
          </cell>
          <cell r="BX89">
            <v>0</v>
          </cell>
          <cell r="BY89">
            <v>0</v>
          </cell>
          <cell r="BZ89">
            <v>0</v>
          </cell>
          <cell r="CB89" t="str">
            <v>Superba™ Capsules</v>
          </cell>
          <cell r="CC89">
            <v>0</v>
          </cell>
          <cell r="CD89">
            <v>0</v>
          </cell>
          <cell r="CE89">
            <v>0</v>
          </cell>
          <cell r="CF89">
            <v>0</v>
          </cell>
          <cell r="CG89">
            <v>0</v>
          </cell>
          <cell r="CH89">
            <v>0</v>
          </cell>
          <cell r="CI89">
            <v>0</v>
          </cell>
          <cell r="CJ89">
            <v>0</v>
          </cell>
          <cell r="CL89" t="str">
            <v>Superba™ Capsules</v>
          </cell>
          <cell r="CM89">
            <v>0</v>
          </cell>
          <cell r="CN89">
            <v>0</v>
          </cell>
          <cell r="CO89">
            <v>0</v>
          </cell>
          <cell r="CP89">
            <v>0</v>
          </cell>
          <cell r="CQ89">
            <v>0</v>
          </cell>
          <cell r="CR89">
            <v>0</v>
          </cell>
          <cell r="CS89">
            <v>0</v>
          </cell>
          <cell r="CT89">
            <v>0</v>
          </cell>
          <cell r="CV89" t="str">
            <v>Superba™ Capsules</v>
          </cell>
          <cell r="CW89">
            <v>0</v>
          </cell>
          <cell r="CX89">
            <v>0</v>
          </cell>
          <cell r="CY89">
            <v>18545.586798041521</v>
          </cell>
          <cell r="CZ89">
            <v>0</v>
          </cell>
          <cell r="DA89">
            <v>0</v>
          </cell>
          <cell r="DB89">
            <v>0</v>
          </cell>
          <cell r="DC89">
            <v>0</v>
          </cell>
          <cell r="DD89">
            <v>18545.586798041524</v>
          </cell>
          <cell r="DF89" t="str">
            <v>Superba™ Capsules</v>
          </cell>
          <cell r="DG89">
            <v>0</v>
          </cell>
          <cell r="DH89">
            <v>0</v>
          </cell>
          <cell r="DI89">
            <v>13771.917429507033</v>
          </cell>
          <cell r="DJ89">
            <v>0</v>
          </cell>
          <cell r="DK89">
            <v>0</v>
          </cell>
          <cell r="DL89">
            <v>0</v>
          </cell>
          <cell r="DM89">
            <v>0</v>
          </cell>
          <cell r="DN89">
            <v>13771.917429507037</v>
          </cell>
        </row>
        <row r="90">
          <cell r="D90" t="str">
            <v>Revenue from other products</v>
          </cell>
          <cell r="G90" t="str">
            <v>USD 000</v>
          </cell>
          <cell r="I90">
            <v>0</v>
          </cell>
          <cell r="J90">
            <v>68.400000000000006</v>
          </cell>
          <cell r="K90">
            <v>105.2</v>
          </cell>
          <cell r="L90">
            <v>37.798999999999999</v>
          </cell>
          <cell r="M90">
            <v>5.9999999999999716</v>
          </cell>
          <cell r="N90">
            <v>100.551</v>
          </cell>
          <cell r="O90">
            <v>0</v>
          </cell>
          <cell r="P90">
            <v>149.27500000000001</v>
          </cell>
          <cell r="Q90">
            <v>8.4139999999999997</v>
          </cell>
          <cell r="R90">
            <v>1.2130000000000001</v>
          </cell>
          <cell r="S90">
            <v>76.52</v>
          </cell>
          <cell r="T90">
            <v>34.031999999999996</v>
          </cell>
          <cell r="U90">
            <v>0</v>
          </cell>
          <cell r="V90">
            <v>0</v>
          </cell>
          <cell r="W90">
            <v>0</v>
          </cell>
          <cell r="X90">
            <v>-42.506999999999998</v>
          </cell>
          <cell r="Y90">
            <v>0</v>
          </cell>
          <cell r="Z90">
            <v>0</v>
          </cell>
          <cell r="AA90">
            <v>0</v>
          </cell>
          <cell r="AB90">
            <v>-42.506999999999998</v>
          </cell>
          <cell r="AD90" t="str">
            <v>Revenue from other products</v>
          </cell>
          <cell r="AE90">
            <v>0</v>
          </cell>
          <cell r="AF90">
            <v>0</v>
          </cell>
          <cell r="AG90">
            <v>0</v>
          </cell>
          <cell r="AH90">
            <v>5.5170000000000003</v>
          </cell>
          <cell r="AI90">
            <v>0</v>
          </cell>
          <cell r="AJ90">
            <v>0</v>
          </cell>
          <cell r="AK90">
            <v>0</v>
          </cell>
          <cell r="AL90">
            <v>5.5170000000000003</v>
          </cell>
          <cell r="AN90" t="str">
            <v>Revenue from other products</v>
          </cell>
          <cell r="AO90">
            <v>0</v>
          </cell>
          <cell r="AP90">
            <v>0</v>
          </cell>
          <cell r="AQ90">
            <v>0</v>
          </cell>
          <cell r="AR90">
            <v>316.42699999999996</v>
          </cell>
          <cell r="AS90">
            <v>0</v>
          </cell>
          <cell r="AT90">
            <v>0</v>
          </cell>
          <cell r="AU90">
            <v>0</v>
          </cell>
          <cell r="AV90">
            <v>316.42699999999996</v>
          </cell>
          <cell r="AX90" t="str">
            <v>Revenue from other products</v>
          </cell>
          <cell r="AY90">
            <v>0</v>
          </cell>
          <cell r="AZ90">
            <v>0</v>
          </cell>
          <cell r="BA90">
            <v>0</v>
          </cell>
          <cell r="BB90">
            <v>82.8</v>
          </cell>
          <cell r="BC90">
            <v>0</v>
          </cell>
          <cell r="BD90">
            <v>0</v>
          </cell>
          <cell r="BE90">
            <v>0</v>
          </cell>
          <cell r="BF90">
            <v>82.8</v>
          </cell>
          <cell r="BH90" t="str">
            <v>Revenue from other products</v>
          </cell>
          <cell r="BI90">
            <v>0</v>
          </cell>
          <cell r="BJ90">
            <v>0</v>
          </cell>
          <cell r="BK90">
            <v>0</v>
          </cell>
          <cell r="BL90">
            <v>0</v>
          </cell>
          <cell r="BM90">
            <v>0</v>
          </cell>
          <cell r="BN90">
            <v>0</v>
          </cell>
          <cell r="BO90">
            <v>0</v>
          </cell>
          <cell r="BP90">
            <v>0</v>
          </cell>
          <cell r="BR90" t="str">
            <v>Revenue from other products</v>
          </cell>
          <cell r="BS90">
            <v>0</v>
          </cell>
          <cell r="BT90">
            <v>0</v>
          </cell>
          <cell r="BU90">
            <v>0</v>
          </cell>
          <cell r="BV90">
            <v>0</v>
          </cell>
          <cell r="BW90">
            <v>0</v>
          </cell>
          <cell r="BX90">
            <v>0</v>
          </cell>
          <cell r="BY90">
            <v>0</v>
          </cell>
          <cell r="BZ90">
            <v>0</v>
          </cell>
          <cell r="CB90" t="str">
            <v>Revenue from other products</v>
          </cell>
          <cell r="CC90">
            <v>0</v>
          </cell>
          <cell r="CD90">
            <v>0</v>
          </cell>
          <cell r="CE90">
            <v>0</v>
          </cell>
          <cell r="CF90">
            <v>0</v>
          </cell>
          <cell r="CG90">
            <v>0</v>
          </cell>
          <cell r="CH90">
            <v>0</v>
          </cell>
          <cell r="CI90">
            <v>0</v>
          </cell>
          <cell r="CJ90">
            <v>0</v>
          </cell>
          <cell r="CL90" t="str">
            <v>Revenue from other products</v>
          </cell>
          <cell r="CM90">
            <v>0</v>
          </cell>
          <cell r="CN90">
            <v>0</v>
          </cell>
          <cell r="CO90">
            <v>0</v>
          </cell>
          <cell r="CP90">
            <v>0</v>
          </cell>
          <cell r="CQ90">
            <v>0</v>
          </cell>
          <cell r="CR90">
            <v>0</v>
          </cell>
          <cell r="CS90">
            <v>0</v>
          </cell>
          <cell r="CT90">
            <v>0</v>
          </cell>
          <cell r="CV90" t="str">
            <v>Revenue from other products</v>
          </cell>
          <cell r="CW90">
            <v>0</v>
          </cell>
          <cell r="CX90">
            <v>0</v>
          </cell>
          <cell r="CY90">
            <v>0</v>
          </cell>
          <cell r="CZ90">
            <v>427.01</v>
          </cell>
          <cell r="DA90">
            <v>0</v>
          </cell>
          <cell r="DB90">
            <v>0</v>
          </cell>
          <cell r="DC90">
            <v>0</v>
          </cell>
          <cell r="DD90">
            <v>427.01</v>
          </cell>
          <cell r="DF90" t="str">
            <v>Revenue from other products</v>
          </cell>
          <cell r="DG90">
            <v>0</v>
          </cell>
          <cell r="DH90">
            <v>0</v>
          </cell>
          <cell r="DI90">
            <v>0</v>
          </cell>
          <cell r="DJ90">
            <v>804</v>
          </cell>
          <cell r="DK90">
            <v>0</v>
          </cell>
          <cell r="DL90">
            <v>0</v>
          </cell>
          <cell r="DM90">
            <v>0</v>
          </cell>
          <cell r="DN90">
            <v>804</v>
          </cell>
        </row>
        <row r="91">
          <cell r="D91" t="str">
            <v>Freight revenues</v>
          </cell>
          <cell r="G91" t="str">
            <v>USD 000</v>
          </cell>
          <cell r="I91">
            <v>0</v>
          </cell>
          <cell r="J91">
            <v>203.95999999999998</v>
          </cell>
          <cell r="K91">
            <v>98.16</v>
          </cell>
          <cell r="L91">
            <v>165.518</v>
          </cell>
          <cell r="M91">
            <v>187.56399999999996</v>
          </cell>
          <cell r="N91">
            <v>234.58600000000001</v>
          </cell>
          <cell r="O91">
            <v>0</v>
          </cell>
          <cell r="P91">
            <v>538.43399999999997</v>
          </cell>
          <cell r="Q91">
            <v>328.67199999999997</v>
          </cell>
          <cell r="R91">
            <v>202.727</v>
          </cell>
          <cell r="S91">
            <v>184.14999999999998</v>
          </cell>
          <cell r="T91">
            <v>212.19399999999999</v>
          </cell>
          <cell r="U91">
            <v>0</v>
          </cell>
          <cell r="V91">
            <v>0</v>
          </cell>
          <cell r="W91">
            <v>28.655000000000001</v>
          </cell>
          <cell r="X91">
            <v>0</v>
          </cell>
          <cell r="Y91">
            <v>0</v>
          </cell>
          <cell r="Z91">
            <v>0</v>
          </cell>
          <cell r="AA91">
            <v>0</v>
          </cell>
          <cell r="AB91">
            <v>28.655000000000001</v>
          </cell>
          <cell r="AD91" t="str">
            <v>Freight revenues</v>
          </cell>
          <cell r="AE91">
            <v>0</v>
          </cell>
          <cell r="AF91">
            <v>0</v>
          </cell>
          <cell r="AG91">
            <v>14.954000000000001</v>
          </cell>
          <cell r="AH91">
            <v>0</v>
          </cell>
          <cell r="AI91">
            <v>0</v>
          </cell>
          <cell r="AJ91">
            <v>0</v>
          </cell>
          <cell r="AK91">
            <v>0</v>
          </cell>
          <cell r="AL91">
            <v>14.954000000000001</v>
          </cell>
          <cell r="AN91" t="str">
            <v>Freight revenues</v>
          </cell>
          <cell r="AO91">
            <v>0</v>
          </cell>
          <cell r="AP91">
            <v>0</v>
          </cell>
          <cell r="AQ91">
            <v>40.725000000000001</v>
          </cell>
          <cell r="AR91">
            <v>0</v>
          </cell>
          <cell r="AS91">
            <v>0</v>
          </cell>
          <cell r="AT91">
            <v>0</v>
          </cell>
          <cell r="AU91">
            <v>0</v>
          </cell>
          <cell r="AV91">
            <v>40.725000000000001</v>
          </cell>
          <cell r="AX91" t="str">
            <v>Freight revenues</v>
          </cell>
          <cell r="AY91">
            <v>0</v>
          </cell>
          <cell r="AZ91">
            <v>0</v>
          </cell>
          <cell r="BA91">
            <v>13.705</v>
          </cell>
          <cell r="BB91">
            <v>0</v>
          </cell>
          <cell r="BC91">
            <v>0</v>
          </cell>
          <cell r="BD91">
            <v>0</v>
          </cell>
          <cell r="BE91">
            <v>0</v>
          </cell>
          <cell r="BF91">
            <v>13.705</v>
          </cell>
          <cell r="BH91" t="str">
            <v>Freight revenues</v>
          </cell>
          <cell r="BI91">
            <v>0</v>
          </cell>
          <cell r="BJ91">
            <v>0</v>
          </cell>
          <cell r="BK91">
            <v>0</v>
          </cell>
          <cell r="BL91">
            <v>0</v>
          </cell>
          <cell r="BM91">
            <v>0</v>
          </cell>
          <cell r="BN91">
            <v>0</v>
          </cell>
          <cell r="BO91">
            <v>0</v>
          </cell>
          <cell r="BP91">
            <v>0</v>
          </cell>
          <cell r="BR91" t="str">
            <v>Freight revenues</v>
          </cell>
          <cell r="BS91">
            <v>0</v>
          </cell>
          <cell r="BT91">
            <v>0</v>
          </cell>
          <cell r="BU91">
            <v>0</v>
          </cell>
          <cell r="BV91">
            <v>0</v>
          </cell>
          <cell r="BW91">
            <v>0</v>
          </cell>
          <cell r="BX91">
            <v>0</v>
          </cell>
          <cell r="BY91">
            <v>0</v>
          </cell>
          <cell r="BZ91">
            <v>0</v>
          </cell>
          <cell r="CB91" t="str">
            <v>Freight revenues</v>
          </cell>
          <cell r="CC91">
            <v>0</v>
          </cell>
          <cell r="CD91">
            <v>0</v>
          </cell>
          <cell r="CE91">
            <v>0</v>
          </cell>
          <cell r="CF91">
            <v>0</v>
          </cell>
          <cell r="CG91">
            <v>0</v>
          </cell>
          <cell r="CH91">
            <v>0</v>
          </cell>
          <cell r="CI91">
            <v>0</v>
          </cell>
          <cell r="CJ91">
            <v>0</v>
          </cell>
          <cell r="CL91" t="str">
            <v>Freight revenues</v>
          </cell>
          <cell r="CM91">
            <v>0</v>
          </cell>
          <cell r="CN91">
            <v>0</v>
          </cell>
          <cell r="CO91">
            <v>0</v>
          </cell>
          <cell r="CP91">
            <v>0</v>
          </cell>
          <cell r="CQ91">
            <v>0</v>
          </cell>
          <cell r="CR91">
            <v>0</v>
          </cell>
          <cell r="CS91">
            <v>0</v>
          </cell>
          <cell r="CT91">
            <v>0</v>
          </cell>
          <cell r="CV91" t="str">
            <v>Freight revenues</v>
          </cell>
          <cell r="CW91">
            <v>0</v>
          </cell>
          <cell r="CX91">
            <v>0</v>
          </cell>
          <cell r="CY91">
            <v>125.22309400000003</v>
          </cell>
          <cell r="CZ91">
            <v>0</v>
          </cell>
          <cell r="DA91">
            <v>0</v>
          </cell>
          <cell r="DB91">
            <v>0</v>
          </cell>
          <cell r="DC91">
            <v>0</v>
          </cell>
          <cell r="DD91">
            <v>125.22309399999999</v>
          </cell>
          <cell r="DF91" t="str">
            <v>Freight revenues</v>
          </cell>
          <cell r="DG91">
            <v>0</v>
          </cell>
          <cell r="DH91">
            <v>0</v>
          </cell>
          <cell r="DI91">
            <v>94.012234268482402</v>
          </cell>
          <cell r="DJ91">
            <v>0</v>
          </cell>
          <cell r="DK91">
            <v>0</v>
          </cell>
          <cell r="DL91">
            <v>0</v>
          </cell>
          <cell r="DM91">
            <v>0</v>
          </cell>
          <cell r="DN91">
            <v>94.012234268482445</v>
          </cell>
        </row>
        <row r="92">
          <cell r="D92" t="str">
            <v>Revenues from sale of products</v>
          </cell>
          <cell r="E92">
            <v>0</v>
          </cell>
          <cell r="F92">
            <v>0</v>
          </cell>
          <cell r="G92" t="str">
            <v>USD 000</v>
          </cell>
          <cell r="H92">
            <v>0</v>
          </cell>
          <cell r="I92">
            <v>0</v>
          </cell>
          <cell r="J92">
            <v>12664.355679591505</v>
          </cell>
          <cell r="K92">
            <v>8163.8270398798004</v>
          </cell>
          <cell r="L92">
            <v>7301.2110000000002</v>
          </cell>
          <cell r="M92">
            <v>8628.5579999999991</v>
          </cell>
          <cell r="N92">
            <v>10051.792999999998</v>
          </cell>
          <cell r="O92">
            <v>0</v>
          </cell>
          <cell r="P92">
            <v>20747.559000000001</v>
          </cell>
          <cell r="Q92">
            <v>9882.9079999999994</v>
          </cell>
          <cell r="R92">
            <v>10191.177000000001</v>
          </cell>
          <cell r="S92">
            <v>7232.01</v>
          </cell>
          <cell r="T92">
            <v>8318.1360000000004</v>
          </cell>
          <cell r="U92">
            <v>0</v>
          </cell>
          <cell r="V92">
            <v>0</v>
          </cell>
          <cell r="W92">
            <v>5973.2530000000006</v>
          </cell>
          <cell r="X92">
            <v>8040.9290000000019</v>
          </cell>
          <cell r="Y92">
            <v>0</v>
          </cell>
          <cell r="Z92">
            <v>0</v>
          </cell>
          <cell r="AA92">
            <v>0</v>
          </cell>
          <cell r="AB92">
            <v>14014.182000000001</v>
          </cell>
          <cell r="AD92" t="str">
            <v>Revenues from sale of products</v>
          </cell>
          <cell r="AE92">
            <v>0</v>
          </cell>
          <cell r="AF92">
            <v>0</v>
          </cell>
          <cell r="AG92">
            <v>4097.7240000000002</v>
          </cell>
          <cell r="AH92">
            <v>6539.9189999999999</v>
          </cell>
          <cell r="AI92">
            <v>0</v>
          </cell>
          <cell r="AJ92">
            <v>0</v>
          </cell>
          <cell r="AK92">
            <v>0</v>
          </cell>
          <cell r="AL92">
            <v>10637.643</v>
          </cell>
          <cell r="AN92" t="str">
            <v>Revenues from sale of products</v>
          </cell>
          <cell r="AO92">
            <v>0</v>
          </cell>
          <cell r="AP92">
            <v>0</v>
          </cell>
          <cell r="AQ92">
            <v>9065.5789999999997</v>
          </cell>
          <cell r="AR92">
            <v>6904.8099999999995</v>
          </cell>
          <cell r="AS92">
            <v>0</v>
          </cell>
          <cell r="AT92">
            <v>0</v>
          </cell>
          <cell r="AU92">
            <v>0</v>
          </cell>
          <cell r="AV92">
            <v>15970.388999999997</v>
          </cell>
          <cell r="AX92" t="str">
            <v>Revenues from sale of products</v>
          </cell>
          <cell r="AY92">
            <v>0</v>
          </cell>
          <cell r="AZ92">
            <v>0</v>
          </cell>
          <cell r="BA92">
            <v>3118.0429999999997</v>
          </cell>
          <cell r="BB92">
            <v>7935.22</v>
          </cell>
          <cell r="BC92">
            <v>0</v>
          </cell>
          <cell r="BD92">
            <v>0</v>
          </cell>
          <cell r="BE92">
            <v>0</v>
          </cell>
          <cell r="BF92">
            <v>11053.262999999999</v>
          </cell>
          <cell r="BH92" t="str">
            <v>Revenues from sale of products</v>
          </cell>
          <cell r="BI92">
            <v>0</v>
          </cell>
          <cell r="BJ92">
            <v>0</v>
          </cell>
          <cell r="BK92">
            <v>0</v>
          </cell>
          <cell r="BL92">
            <v>0</v>
          </cell>
          <cell r="BM92">
            <v>0</v>
          </cell>
          <cell r="BN92">
            <v>0</v>
          </cell>
          <cell r="BO92">
            <v>0</v>
          </cell>
          <cell r="BP92">
            <v>0</v>
          </cell>
          <cell r="BR92" t="str">
            <v>Revenues from sale of products</v>
          </cell>
          <cell r="BS92">
            <v>0</v>
          </cell>
          <cell r="BT92">
            <v>0</v>
          </cell>
          <cell r="BU92">
            <v>0</v>
          </cell>
          <cell r="BV92">
            <v>0</v>
          </cell>
          <cell r="BW92">
            <v>0</v>
          </cell>
          <cell r="BX92">
            <v>0</v>
          </cell>
          <cell r="BY92">
            <v>0</v>
          </cell>
          <cell r="BZ92">
            <v>0</v>
          </cell>
          <cell r="CB92" t="str">
            <v>Revenues from sale of products</v>
          </cell>
          <cell r="CC92">
            <v>0</v>
          </cell>
          <cell r="CD92">
            <v>0</v>
          </cell>
          <cell r="CE92">
            <v>0</v>
          </cell>
          <cell r="CF92">
            <v>0</v>
          </cell>
          <cell r="CG92">
            <v>0</v>
          </cell>
          <cell r="CH92">
            <v>0</v>
          </cell>
          <cell r="CI92">
            <v>0</v>
          </cell>
          <cell r="CJ92">
            <v>0</v>
          </cell>
          <cell r="CL92" t="str">
            <v>Revenues from sale of products</v>
          </cell>
          <cell r="CM92">
            <v>0</v>
          </cell>
          <cell r="CN92">
            <v>0</v>
          </cell>
          <cell r="CO92">
            <v>0</v>
          </cell>
          <cell r="CP92">
            <v>0</v>
          </cell>
          <cell r="CQ92">
            <v>0</v>
          </cell>
          <cell r="CR92">
            <v>0</v>
          </cell>
          <cell r="CS92">
            <v>0</v>
          </cell>
          <cell r="CT92">
            <v>0</v>
          </cell>
          <cell r="CV92" t="str">
            <v>Revenues from sale of products</v>
          </cell>
          <cell r="CW92">
            <v>0</v>
          </cell>
          <cell r="CX92">
            <v>0</v>
          </cell>
          <cell r="CY92">
            <v>59020.681329798812</v>
          </cell>
          <cell r="CZ92">
            <v>61703.145634596309</v>
          </cell>
          <cell r="DA92">
            <v>0</v>
          </cell>
          <cell r="DB92">
            <v>0</v>
          </cell>
          <cell r="DC92">
            <v>0</v>
          </cell>
          <cell r="DD92">
            <v>120720.82696439514</v>
          </cell>
          <cell r="DF92" t="str">
            <v>Revenues from sale of products</v>
          </cell>
          <cell r="DG92">
            <v>0</v>
          </cell>
          <cell r="DH92">
            <v>0</v>
          </cell>
          <cell r="DI92">
            <v>55941.869807432275</v>
          </cell>
          <cell r="DJ92">
            <v>60566.690399999999</v>
          </cell>
          <cell r="DK92">
            <v>0</v>
          </cell>
          <cell r="DL92">
            <v>0</v>
          </cell>
          <cell r="DM92">
            <v>0</v>
          </cell>
          <cell r="DN92">
            <v>116508.56020743228</v>
          </cell>
        </row>
        <row r="93">
          <cell r="D93">
            <v>0</v>
          </cell>
          <cell r="G93">
            <v>0</v>
          </cell>
          <cell r="U93">
            <v>0</v>
          </cell>
          <cell r="V93">
            <v>0</v>
          </cell>
          <cell r="W93">
            <v>0</v>
          </cell>
          <cell r="X93">
            <v>0</v>
          </cell>
          <cell r="Y93">
            <v>0</v>
          </cell>
          <cell r="Z93">
            <v>0</v>
          </cell>
          <cell r="AA93">
            <v>0</v>
          </cell>
          <cell r="AB93">
            <v>0</v>
          </cell>
          <cell r="AD93">
            <v>0</v>
          </cell>
          <cell r="AN93">
            <v>0</v>
          </cell>
          <cell r="AX93">
            <v>0</v>
          </cell>
          <cell r="BH93">
            <v>0</v>
          </cell>
          <cell r="BR93">
            <v>0</v>
          </cell>
          <cell r="CB93">
            <v>0</v>
          </cell>
          <cell r="CL93">
            <v>0</v>
          </cell>
          <cell r="CV93">
            <v>0</v>
          </cell>
          <cell r="CW93">
            <v>0</v>
          </cell>
          <cell r="CX93">
            <v>0</v>
          </cell>
          <cell r="CY93">
            <v>0</v>
          </cell>
          <cell r="CZ93">
            <v>0</v>
          </cell>
          <cell r="DA93">
            <v>0</v>
          </cell>
          <cell r="DB93">
            <v>0</v>
          </cell>
          <cell r="DC93">
            <v>0</v>
          </cell>
          <cell r="DF93">
            <v>0</v>
          </cell>
          <cell r="DG93">
            <v>0</v>
          </cell>
          <cell r="DH93">
            <v>0</v>
          </cell>
          <cell r="DI93">
            <v>0</v>
          </cell>
        </row>
        <row r="94">
          <cell r="D94" t="str">
            <v>Royalty</v>
          </cell>
          <cell r="G94" t="str">
            <v>USD 000</v>
          </cell>
          <cell r="I94">
            <v>0</v>
          </cell>
          <cell r="J94">
            <v>0</v>
          </cell>
          <cell r="K94">
            <v>460.39</v>
          </cell>
          <cell r="L94">
            <v>-13.867000000000001</v>
          </cell>
          <cell r="M94">
            <v>0</v>
          </cell>
          <cell r="N94">
            <v>458.59699999999998</v>
          </cell>
          <cell r="O94">
            <v>0</v>
          </cell>
          <cell r="P94">
            <v>123.126</v>
          </cell>
          <cell r="Q94">
            <v>413.09199999999998</v>
          </cell>
          <cell r="R94">
            <v>-22.632999999999999</v>
          </cell>
          <cell r="S94">
            <v>0</v>
          </cell>
          <cell r="T94">
            <v>418.90699999999998</v>
          </cell>
          <cell r="U94">
            <v>0</v>
          </cell>
          <cell r="V94">
            <v>0</v>
          </cell>
          <cell r="W94">
            <v>0</v>
          </cell>
          <cell r="X94">
            <v>0</v>
          </cell>
          <cell r="Y94">
            <v>0</v>
          </cell>
          <cell r="Z94">
            <v>0</v>
          </cell>
          <cell r="AA94">
            <v>0</v>
          </cell>
          <cell r="AB94">
            <v>0</v>
          </cell>
          <cell r="AD94" t="str">
            <v>Royalty</v>
          </cell>
          <cell r="AE94">
            <v>0</v>
          </cell>
          <cell r="AF94">
            <v>0</v>
          </cell>
          <cell r="AG94">
            <v>0</v>
          </cell>
          <cell r="AH94">
            <v>0</v>
          </cell>
          <cell r="AI94">
            <v>0</v>
          </cell>
          <cell r="AJ94">
            <v>0</v>
          </cell>
          <cell r="AK94">
            <v>508.60300000000001</v>
          </cell>
          <cell r="AL94">
            <v>508.60300000000001</v>
          </cell>
          <cell r="AN94" t="str">
            <v>Royalty</v>
          </cell>
          <cell r="AO94">
            <v>0</v>
          </cell>
          <cell r="AP94">
            <v>0</v>
          </cell>
          <cell r="AQ94">
            <v>0</v>
          </cell>
          <cell r="AR94">
            <v>0</v>
          </cell>
          <cell r="AS94">
            <v>0</v>
          </cell>
          <cell r="AT94">
            <v>0</v>
          </cell>
          <cell r="AU94">
            <v>-119.947</v>
          </cell>
          <cell r="AV94">
            <v>-119.947</v>
          </cell>
          <cell r="AX94" t="str">
            <v>Royalty</v>
          </cell>
          <cell r="AY94">
            <v>0</v>
          </cell>
          <cell r="AZ94">
            <v>0</v>
          </cell>
          <cell r="BA94">
            <v>0</v>
          </cell>
          <cell r="BB94">
            <v>0</v>
          </cell>
          <cell r="BC94">
            <v>0</v>
          </cell>
          <cell r="BD94">
            <v>0</v>
          </cell>
          <cell r="BE94">
            <v>347.8</v>
          </cell>
          <cell r="BF94">
            <v>347.8</v>
          </cell>
          <cell r="BH94" t="str">
            <v>Royalty</v>
          </cell>
          <cell r="BI94">
            <v>0</v>
          </cell>
          <cell r="BJ94">
            <v>0</v>
          </cell>
          <cell r="BK94">
            <v>0</v>
          </cell>
          <cell r="BL94">
            <v>0</v>
          </cell>
          <cell r="BM94">
            <v>0</v>
          </cell>
          <cell r="BN94">
            <v>0</v>
          </cell>
          <cell r="BO94">
            <v>0</v>
          </cell>
          <cell r="BP94">
            <v>0</v>
          </cell>
          <cell r="BR94" t="str">
            <v>Royalty</v>
          </cell>
          <cell r="BS94">
            <v>0</v>
          </cell>
          <cell r="BT94">
            <v>0</v>
          </cell>
          <cell r="BU94">
            <v>0</v>
          </cell>
          <cell r="BV94">
            <v>0</v>
          </cell>
          <cell r="BW94">
            <v>0</v>
          </cell>
          <cell r="BX94">
            <v>0</v>
          </cell>
          <cell r="BY94">
            <v>0</v>
          </cell>
          <cell r="BZ94">
            <v>0</v>
          </cell>
          <cell r="CB94" t="str">
            <v>Royalty</v>
          </cell>
          <cell r="CC94">
            <v>0</v>
          </cell>
          <cell r="CD94">
            <v>0</v>
          </cell>
          <cell r="CE94">
            <v>0</v>
          </cell>
          <cell r="CF94">
            <v>0</v>
          </cell>
          <cell r="CG94">
            <v>0</v>
          </cell>
          <cell r="CH94">
            <v>0</v>
          </cell>
          <cell r="CI94">
            <v>0</v>
          </cell>
          <cell r="CJ94">
            <v>0</v>
          </cell>
          <cell r="CL94" t="str">
            <v>Royalty</v>
          </cell>
          <cell r="CM94">
            <v>0</v>
          </cell>
          <cell r="CN94">
            <v>0</v>
          </cell>
          <cell r="CO94">
            <v>0</v>
          </cell>
          <cell r="CP94">
            <v>0</v>
          </cell>
          <cell r="CQ94">
            <v>0</v>
          </cell>
          <cell r="CR94">
            <v>0</v>
          </cell>
          <cell r="CS94">
            <v>0</v>
          </cell>
          <cell r="CT94">
            <v>0</v>
          </cell>
          <cell r="CV94" t="str">
            <v>Royalty</v>
          </cell>
          <cell r="CW94">
            <v>0</v>
          </cell>
          <cell r="CX94">
            <v>0</v>
          </cell>
          <cell r="CY94">
            <v>0</v>
          </cell>
          <cell r="CZ94">
            <v>0</v>
          </cell>
          <cell r="DA94">
            <v>0</v>
          </cell>
          <cell r="DB94">
            <v>0</v>
          </cell>
          <cell r="DC94">
            <v>1663.6030000000001</v>
          </cell>
          <cell r="DD94">
            <v>1663.6030000000001</v>
          </cell>
          <cell r="DF94" t="str">
            <v>Royalty</v>
          </cell>
          <cell r="DG94">
            <v>0</v>
          </cell>
          <cell r="DH94">
            <v>0</v>
          </cell>
          <cell r="DI94">
            <v>0</v>
          </cell>
          <cell r="DJ94">
            <v>0</v>
          </cell>
          <cell r="DK94">
            <v>0</v>
          </cell>
          <cell r="DL94">
            <v>0</v>
          </cell>
          <cell r="DM94">
            <v>1817</v>
          </cell>
          <cell r="DN94">
            <v>1817</v>
          </cell>
        </row>
        <row r="95">
          <cell r="D95" t="str">
            <v>Other income</v>
          </cell>
          <cell r="G95" t="str">
            <v>USD 000</v>
          </cell>
          <cell r="I95">
            <v>0</v>
          </cell>
          <cell r="J95">
            <v>0</v>
          </cell>
          <cell r="K95">
            <v>0</v>
          </cell>
          <cell r="L95">
            <v>0</v>
          </cell>
          <cell r="M95">
            <v>0</v>
          </cell>
          <cell r="N95">
            <v>25.207999999999998</v>
          </cell>
          <cell r="O95">
            <v>0</v>
          </cell>
          <cell r="P95">
            <v>1.085</v>
          </cell>
          <cell r="Q95">
            <v>0</v>
          </cell>
          <cell r="R95">
            <v>0.54600000000000004</v>
          </cell>
          <cell r="S95">
            <v>0</v>
          </cell>
          <cell r="T95">
            <v>74.37</v>
          </cell>
          <cell r="U95">
            <v>0</v>
          </cell>
          <cell r="V95">
            <v>0</v>
          </cell>
          <cell r="W95">
            <v>0</v>
          </cell>
          <cell r="X95">
            <v>0</v>
          </cell>
          <cell r="Y95">
            <v>0</v>
          </cell>
          <cell r="Z95">
            <v>0</v>
          </cell>
          <cell r="AA95">
            <v>80.965999999999994</v>
          </cell>
          <cell r="AB95">
            <v>80.965999999999994</v>
          </cell>
          <cell r="AD95" t="str">
            <v>Other income</v>
          </cell>
          <cell r="AE95">
            <v>0</v>
          </cell>
          <cell r="AF95">
            <v>0</v>
          </cell>
          <cell r="AG95">
            <v>0</v>
          </cell>
          <cell r="AH95">
            <v>0</v>
          </cell>
          <cell r="AI95">
            <v>0</v>
          </cell>
          <cell r="AJ95">
            <v>0</v>
          </cell>
          <cell r="AK95">
            <v>-0.46700000000000003</v>
          </cell>
          <cell r="AL95">
            <v>-0.46700000000000003</v>
          </cell>
          <cell r="AN95" t="str">
            <v>Other income</v>
          </cell>
          <cell r="AO95">
            <v>0</v>
          </cell>
          <cell r="AP95">
            <v>0</v>
          </cell>
          <cell r="AQ95">
            <v>0</v>
          </cell>
          <cell r="AR95">
            <v>0</v>
          </cell>
          <cell r="AS95">
            <v>0</v>
          </cell>
          <cell r="AT95">
            <v>0</v>
          </cell>
          <cell r="AU95">
            <v>9.7129999999999992</v>
          </cell>
          <cell r="AV95">
            <v>9.7129999999999992</v>
          </cell>
          <cell r="AX95" t="str">
            <v>Other income</v>
          </cell>
          <cell r="AY95">
            <v>0</v>
          </cell>
          <cell r="AZ95">
            <v>0</v>
          </cell>
          <cell r="BA95">
            <v>0</v>
          </cell>
          <cell r="BB95">
            <v>0</v>
          </cell>
          <cell r="BC95">
            <v>0</v>
          </cell>
          <cell r="BD95">
            <v>0</v>
          </cell>
          <cell r="BE95">
            <v>-0.83099999999999996</v>
          </cell>
          <cell r="BF95">
            <v>-0.83099999999999996</v>
          </cell>
          <cell r="BH95" t="str">
            <v>Other income</v>
          </cell>
          <cell r="BI95">
            <v>0</v>
          </cell>
          <cell r="BJ95">
            <v>0</v>
          </cell>
          <cell r="BK95">
            <v>0</v>
          </cell>
          <cell r="BL95">
            <v>0</v>
          </cell>
          <cell r="BM95">
            <v>0</v>
          </cell>
          <cell r="BN95">
            <v>0</v>
          </cell>
          <cell r="BO95">
            <v>0</v>
          </cell>
          <cell r="BP95">
            <v>0</v>
          </cell>
          <cell r="BR95" t="str">
            <v>Other income</v>
          </cell>
          <cell r="BS95">
            <v>0</v>
          </cell>
          <cell r="BT95">
            <v>0</v>
          </cell>
          <cell r="BU95">
            <v>0</v>
          </cell>
          <cell r="BV95">
            <v>0</v>
          </cell>
          <cell r="BW95">
            <v>0</v>
          </cell>
          <cell r="BX95">
            <v>0</v>
          </cell>
          <cell r="BY95">
            <v>0</v>
          </cell>
          <cell r="BZ95">
            <v>0</v>
          </cell>
          <cell r="CB95" t="str">
            <v>Other income</v>
          </cell>
          <cell r="CC95">
            <v>0</v>
          </cell>
          <cell r="CD95">
            <v>0</v>
          </cell>
          <cell r="CE95">
            <v>0</v>
          </cell>
          <cell r="CF95">
            <v>0</v>
          </cell>
          <cell r="CG95">
            <v>0</v>
          </cell>
          <cell r="CH95">
            <v>0</v>
          </cell>
          <cell r="CI95">
            <v>0</v>
          </cell>
          <cell r="CJ95">
            <v>0</v>
          </cell>
          <cell r="CL95" t="str">
            <v>Other income</v>
          </cell>
          <cell r="CM95">
            <v>0</v>
          </cell>
          <cell r="CN95">
            <v>0</v>
          </cell>
          <cell r="CO95">
            <v>0</v>
          </cell>
          <cell r="CP95">
            <v>0</v>
          </cell>
          <cell r="CQ95">
            <v>0</v>
          </cell>
          <cell r="CR95">
            <v>0</v>
          </cell>
          <cell r="CS95">
            <v>0</v>
          </cell>
          <cell r="CT95">
            <v>0</v>
          </cell>
          <cell r="CV95" t="str">
            <v>Other income</v>
          </cell>
          <cell r="CW95">
            <v>0</v>
          </cell>
          <cell r="CX95">
            <v>0</v>
          </cell>
          <cell r="CY95">
            <v>-592.91692352294331</v>
          </cell>
          <cell r="CZ95">
            <v>0</v>
          </cell>
          <cell r="DA95">
            <v>0</v>
          </cell>
          <cell r="DB95">
            <v>0</v>
          </cell>
          <cell r="DC95">
            <v>80.498999999999995</v>
          </cell>
          <cell r="DD95">
            <v>-509.41792352294334</v>
          </cell>
          <cell r="DF95" t="str">
            <v>Other income</v>
          </cell>
          <cell r="DG95">
            <v>0</v>
          </cell>
          <cell r="DH95">
            <v>0</v>
          </cell>
          <cell r="DI95">
            <v>-594.22804174574151</v>
          </cell>
          <cell r="DJ95">
            <v>0</v>
          </cell>
          <cell r="DK95">
            <v>0</v>
          </cell>
          <cell r="DL95">
            <v>0</v>
          </cell>
          <cell r="DM95">
            <v>0</v>
          </cell>
          <cell r="DN95">
            <v>-594.22804174574151</v>
          </cell>
        </row>
        <row r="96">
          <cell r="D96" t="str">
            <v>Other income</v>
          </cell>
          <cell r="E96">
            <v>0</v>
          </cell>
          <cell r="F96">
            <v>0</v>
          </cell>
          <cell r="G96" t="str">
            <v>USD 000</v>
          </cell>
          <cell r="H96">
            <v>0</v>
          </cell>
          <cell r="I96">
            <v>0</v>
          </cell>
          <cell r="J96">
            <v>0</v>
          </cell>
          <cell r="K96">
            <v>460.39</v>
          </cell>
          <cell r="L96">
            <v>-13.867000000000001</v>
          </cell>
          <cell r="M96">
            <v>0</v>
          </cell>
          <cell r="N96">
            <v>483.80499999999995</v>
          </cell>
          <cell r="O96">
            <v>0</v>
          </cell>
          <cell r="P96">
            <v>124.211</v>
          </cell>
          <cell r="Q96">
            <v>413.09199999999998</v>
          </cell>
          <cell r="R96">
            <v>-22.087</v>
          </cell>
          <cell r="S96">
            <v>0</v>
          </cell>
          <cell r="T96">
            <v>493.27699999999999</v>
          </cell>
          <cell r="U96">
            <v>0</v>
          </cell>
          <cell r="V96">
            <v>0</v>
          </cell>
          <cell r="W96">
            <v>0</v>
          </cell>
          <cell r="X96">
            <v>0</v>
          </cell>
          <cell r="Y96">
            <v>0</v>
          </cell>
          <cell r="Z96">
            <v>0</v>
          </cell>
          <cell r="AA96">
            <v>80.965999999999951</v>
          </cell>
          <cell r="AB96">
            <v>80.965999999999951</v>
          </cell>
          <cell r="AD96" t="str">
            <v>Other income</v>
          </cell>
          <cell r="AE96">
            <v>0</v>
          </cell>
          <cell r="AF96">
            <v>0</v>
          </cell>
          <cell r="AG96">
            <v>0</v>
          </cell>
          <cell r="AH96">
            <v>0</v>
          </cell>
          <cell r="AI96">
            <v>0</v>
          </cell>
          <cell r="AJ96">
            <v>0</v>
          </cell>
          <cell r="AK96">
            <v>508.13600000000002</v>
          </cell>
          <cell r="AL96">
            <v>508.13600000000002</v>
          </cell>
          <cell r="AN96" t="str">
            <v>Other income</v>
          </cell>
          <cell r="AO96">
            <v>0</v>
          </cell>
          <cell r="AP96">
            <v>0</v>
          </cell>
          <cell r="AQ96">
            <v>0</v>
          </cell>
          <cell r="AR96">
            <v>0</v>
          </cell>
          <cell r="AS96">
            <v>0</v>
          </cell>
          <cell r="AT96">
            <v>0</v>
          </cell>
          <cell r="AU96">
            <v>-110.23400000000001</v>
          </cell>
          <cell r="AV96">
            <v>-110.23400000000001</v>
          </cell>
          <cell r="AX96" t="str">
            <v>Other income</v>
          </cell>
          <cell r="AY96">
            <v>0</v>
          </cell>
          <cell r="AZ96">
            <v>0</v>
          </cell>
          <cell r="BA96">
            <v>0</v>
          </cell>
          <cell r="BB96">
            <v>0</v>
          </cell>
          <cell r="BC96">
            <v>0</v>
          </cell>
          <cell r="BD96">
            <v>0</v>
          </cell>
          <cell r="BE96">
            <v>346.96899999999999</v>
          </cell>
          <cell r="BF96">
            <v>346.96899999999999</v>
          </cell>
          <cell r="BH96" t="str">
            <v>Other income</v>
          </cell>
          <cell r="BI96">
            <v>0</v>
          </cell>
          <cell r="BJ96">
            <v>0</v>
          </cell>
          <cell r="BK96">
            <v>0</v>
          </cell>
          <cell r="BL96">
            <v>0</v>
          </cell>
          <cell r="BM96">
            <v>0</v>
          </cell>
          <cell r="BN96">
            <v>0</v>
          </cell>
          <cell r="BO96">
            <v>0</v>
          </cell>
          <cell r="BP96">
            <v>0</v>
          </cell>
          <cell r="BR96" t="str">
            <v>Other income</v>
          </cell>
          <cell r="BS96">
            <v>0</v>
          </cell>
          <cell r="BT96">
            <v>0</v>
          </cell>
          <cell r="BU96">
            <v>0</v>
          </cell>
          <cell r="BV96">
            <v>0</v>
          </cell>
          <cell r="BW96">
            <v>0</v>
          </cell>
          <cell r="BX96">
            <v>0</v>
          </cell>
          <cell r="BY96">
            <v>0</v>
          </cell>
          <cell r="BZ96">
            <v>0</v>
          </cell>
          <cell r="CB96" t="str">
            <v>Other income</v>
          </cell>
          <cell r="CC96">
            <v>0</v>
          </cell>
          <cell r="CD96">
            <v>0</v>
          </cell>
          <cell r="CE96">
            <v>0</v>
          </cell>
          <cell r="CF96">
            <v>0</v>
          </cell>
          <cell r="CG96">
            <v>0</v>
          </cell>
          <cell r="CH96">
            <v>0</v>
          </cell>
          <cell r="CI96">
            <v>0</v>
          </cell>
          <cell r="CJ96">
            <v>0</v>
          </cell>
          <cell r="CL96" t="str">
            <v>Other income</v>
          </cell>
          <cell r="CM96">
            <v>0</v>
          </cell>
          <cell r="CN96">
            <v>0</v>
          </cell>
          <cell r="CO96">
            <v>0</v>
          </cell>
          <cell r="CP96">
            <v>0</v>
          </cell>
          <cell r="CQ96">
            <v>0</v>
          </cell>
          <cell r="CR96">
            <v>0</v>
          </cell>
          <cell r="CS96">
            <v>0</v>
          </cell>
          <cell r="CT96">
            <v>0</v>
          </cell>
          <cell r="CV96" t="str">
            <v>Other income</v>
          </cell>
          <cell r="CW96">
            <v>0</v>
          </cell>
          <cell r="CX96">
            <v>0</v>
          </cell>
          <cell r="CY96">
            <v>-592.91692352294331</v>
          </cell>
          <cell r="CZ96">
            <v>0</v>
          </cell>
          <cell r="DA96">
            <v>0</v>
          </cell>
          <cell r="DB96">
            <v>0</v>
          </cell>
          <cell r="DC96">
            <v>1744.1019999999999</v>
          </cell>
          <cell r="DD96">
            <v>1154.1850764770566</v>
          </cell>
          <cell r="DF96" t="str">
            <v>Other income</v>
          </cell>
          <cell r="DG96">
            <v>0</v>
          </cell>
          <cell r="DH96">
            <v>0</v>
          </cell>
          <cell r="DI96">
            <v>-594.22804174574151</v>
          </cell>
          <cell r="DJ96">
            <v>0</v>
          </cell>
          <cell r="DK96">
            <v>0</v>
          </cell>
          <cell r="DL96">
            <v>0</v>
          </cell>
          <cell r="DM96">
            <v>1817</v>
          </cell>
          <cell r="DN96">
            <v>1222.7719582542584</v>
          </cell>
        </row>
        <row r="97">
          <cell r="D97">
            <v>0</v>
          </cell>
          <cell r="G97">
            <v>0</v>
          </cell>
          <cell r="U97">
            <v>0</v>
          </cell>
          <cell r="V97">
            <v>0</v>
          </cell>
          <cell r="W97">
            <v>0</v>
          </cell>
          <cell r="X97">
            <v>0</v>
          </cell>
          <cell r="Y97">
            <v>0</v>
          </cell>
          <cell r="Z97">
            <v>0</v>
          </cell>
          <cell r="AA97">
            <v>0</v>
          </cell>
          <cell r="AB97">
            <v>0</v>
          </cell>
          <cell r="AD97">
            <v>0</v>
          </cell>
          <cell r="AN97">
            <v>0</v>
          </cell>
          <cell r="AX97">
            <v>0</v>
          </cell>
          <cell r="BH97">
            <v>0</v>
          </cell>
          <cell r="BR97">
            <v>0</v>
          </cell>
          <cell r="CB97">
            <v>0</v>
          </cell>
          <cell r="CL97">
            <v>0</v>
          </cell>
          <cell r="CV97">
            <v>0</v>
          </cell>
          <cell r="CW97">
            <v>0</v>
          </cell>
          <cell r="CX97">
            <v>0</v>
          </cell>
          <cell r="CY97">
            <v>0</v>
          </cell>
          <cell r="CZ97">
            <v>0</v>
          </cell>
          <cell r="DA97">
            <v>0</v>
          </cell>
          <cell r="DB97">
            <v>0</v>
          </cell>
          <cell r="DC97">
            <v>0</v>
          </cell>
          <cell r="DF97">
            <v>0</v>
          </cell>
          <cell r="DG97">
            <v>0</v>
          </cell>
          <cell r="DH97">
            <v>0</v>
          </cell>
          <cell r="DI97">
            <v>0</v>
          </cell>
        </row>
        <row r="98">
          <cell r="D98" t="str">
            <v>Total revenue and other income</v>
          </cell>
          <cell r="E98">
            <v>0</v>
          </cell>
          <cell r="F98">
            <v>0</v>
          </cell>
          <cell r="G98" t="str">
            <v>USD 000</v>
          </cell>
          <cell r="H98">
            <v>0</v>
          </cell>
          <cell r="I98">
            <v>0</v>
          </cell>
          <cell r="J98">
            <v>12664.355679591505</v>
          </cell>
          <cell r="K98">
            <v>8624.2170398798007</v>
          </cell>
          <cell r="L98">
            <v>7287.3440000000001</v>
          </cell>
          <cell r="M98">
            <v>8628.5579999999991</v>
          </cell>
          <cell r="N98">
            <v>10535.597999999998</v>
          </cell>
          <cell r="O98">
            <v>0</v>
          </cell>
          <cell r="P98">
            <v>20871.77</v>
          </cell>
          <cell r="Q98">
            <v>10296</v>
          </cell>
          <cell r="R98">
            <v>10169.090000000002</v>
          </cell>
          <cell r="S98">
            <v>7232.01</v>
          </cell>
          <cell r="T98">
            <v>8811.4130000000005</v>
          </cell>
          <cell r="U98">
            <v>0</v>
          </cell>
          <cell r="V98">
            <v>0</v>
          </cell>
          <cell r="W98">
            <v>5973.2530000000006</v>
          </cell>
          <cell r="X98">
            <v>8040.9290000000019</v>
          </cell>
          <cell r="Y98">
            <v>0</v>
          </cell>
          <cell r="Z98">
            <v>0</v>
          </cell>
          <cell r="AA98">
            <v>80.965999999999951</v>
          </cell>
          <cell r="AB98">
            <v>14095.147999999999</v>
          </cell>
          <cell r="AD98" t="str">
            <v>Total revenue and other income</v>
          </cell>
          <cell r="AE98">
            <v>0</v>
          </cell>
          <cell r="AF98">
            <v>0</v>
          </cell>
          <cell r="AG98">
            <v>4097.7240000000002</v>
          </cell>
          <cell r="AH98">
            <v>6539.9189999999999</v>
          </cell>
          <cell r="AI98">
            <v>0</v>
          </cell>
          <cell r="AJ98">
            <v>0</v>
          </cell>
          <cell r="AK98">
            <v>508.13600000000002</v>
          </cell>
          <cell r="AL98">
            <v>11145.779</v>
          </cell>
          <cell r="AN98" t="str">
            <v>Total revenue and other income</v>
          </cell>
          <cell r="AO98">
            <v>0</v>
          </cell>
          <cell r="AP98">
            <v>0</v>
          </cell>
          <cell r="AQ98">
            <v>9065.5789999999997</v>
          </cell>
          <cell r="AR98">
            <v>6904.8099999999995</v>
          </cell>
          <cell r="AS98">
            <v>0</v>
          </cell>
          <cell r="AT98">
            <v>0</v>
          </cell>
          <cell r="AU98">
            <v>-110.23400000000001</v>
          </cell>
          <cell r="AV98">
            <v>15860.154999999997</v>
          </cell>
          <cell r="AX98" t="str">
            <v>Total revenue and other income</v>
          </cell>
          <cell r="AY98">
            <v>0</v>
          </cell>
          <cell r="AZ98">
            <v>0</v>
          </cell>
          <cell r="BA98">
            <v>3118.0429999999997</v>
          </cell>
          <cell r="BB98">
            <v>7935.22</v>
          </cell>
          <cell r="BC98">
            <v>0</v>
          </cell>
          <cell r="BD98">
            <v>0</v>
          </cell>
          <cell r="BE98">
            <v>346.96899999999999</v>
          </cell>
          <cell r="BF98">
            <v>11400.231999999998</v>
          </cell>
          <cell r="BH98" t="str">
            <v>Total revenue and other income</v>
          </cell>
          <cell r="BI98">
            <v>0</v>
          </cell>
          <cell r="BJ98">
            <v>0</v>
          </cell>
          <cell r="BK98">
            <v>0</v>
          </cell>
          <cell r="BL98">
            <v>0</v>
          </cell>
          <cell r="BM98">
            <v>0</v>
          </cell>
          <cell r="BN98">
            <v>0</v>
          </cell>
          <cell r="BO98">
            <v>0</v>
          </cell>
          <cell r="BP98">
            <v>0</v>
          </cell>
          <cell r="BR98" t="str">
            <v>Total revenue and other income</v>
          </cell>
          <cell r="BS98">
            <v>0</v>
          </cell>
          <cell r="BT98">
            <v>0</v>
          </cell>
          <cell r="BU98">
            <v>0</v>
          </cell>
          <cell r="BV98">
            <v>0</v>
          </cell>
          <cell r="BW98">
            <v>0</v>
          </cell>
          <cell r="BX98">
            <v>0</v>
          </cell>
          <cell r="BY98">
            <v>0</v>
          </cell>
          <cell r="BZ98">
            <v>0</v>
          </cell>
          <cell r="CB98" t="str">
            <v>Total revenue and other income</v>
          </cell>
          <cell r="CC98">
            <v>0</v>
          </cell>
          <cell r="CD98">
            <v>0</v>
          </cell>
          <cell r="CE98">
            <v>0</v>
          </cell>
          <cell r="CF98">
            <v>0</v>
          </cell>
          <cell r="CG98">
            <v>0</v>
          </cell>
          <cell r="CH98">
            <v>0</v>
          </cell>
          <cell r="CI98">
            <v>0</v>
          </cell>
          <cell r="CJ98">
            <v>0</v>
          </cell>
          <cell r="CL98" t="str">
            <v>Total revenue and other income</v>
          </cell>
          <cell r="CM98">
            <v>0</v>
          </cell>
          <cell r="CN98">
            <v>0</v>
          </cell>
          <cell r="CO98">
            <v>0</v>
          </cell>
          <cell r="CP98">
            <v>0</v>
          </cell>
          <cell r="CQ98">
            <v>0</v>
          </cell>
          <cell r="CR98">
            <v>0</v>
          </cell>
          <cell r="CS98">
            <v>0</v>
          </cell>
          <cell r="CT98">
            <v>0</v>
          </cell>
          <cell r="CV98" t="str">
            <v>Total revenue and other income</v>
          </cell>
          <cell r="CW98">
            <v>0</v>
          </cell>
          <cell r="CX98">
            <v>0</v>
          </cell>
          <cell r="CY98">
            <v>58427.76440627587</v>
          </cell>
          <cell r="CZ98">
            <v>61703.145634596309</v>
          </cell>
          <cell r="DA98">
            <v>0</v>
          </cell>
          <cell r="DB98">
            <v>0</v>
          </cell>
          <cell r="DC98">
            <v>1744.1019999999999</v>
          </cell>
          <cell r="DD98">
            <v>121875.01204087217</v>
          </cell>
          <cell r="DF98" t="str">
            <v>Total revenue and other income</v>
          </cell>
          <cell r="DG98">
            <v>0</v>
          </cell>
          <cell r="DH98">
            <v>0</v>
          </cell>
          <cell r="DI98">
            <v>55347.641765686531</v>
          </cell>
          <cell r="DJ98">
            <v>60566.690399999999</v>
          </cell>
          <cell r="DK98">
            <v>0</v>
          </cell>
          <cell r="DL98">
            <v>0</v>
          </cell>
          <cell r="DM98">
            <v>1817</v>
          </cell>
          <cell r="DN98">
            <v>117731.33216568653</v>
          </cell>
        </row>
        <row r="99">
          <cell r="D99">
            <v>0</v>
          </cell>
          <cell r="G99">
            <v>0</v>
          </cell>
          <cell r="U99">
            <v>0</v>
          </cell>
          <cell r="V99">
            <v>0</v>
          </cell>
          <cell r="W99">
            <v>0</v>
          </cell>
          <cell r="X99">
            <v>0</v>
          </cell>
          <cell r="Y99">
            <v>0</v>
          </cell>
          <cell r="Z99">
            <v>0</v>
          </cell>
          <cell r="AA99">
            <v>0</v>
          </cell>
          <cell r="AB99">
            <v>0</v>
          </cell>
          <cell r="AD99">
            <v>0</v>
          </cell>
          <cell r="AN99">
            <v>0</v>
          </cell>
          <cell r="AX99">
            <v>0</v>
          </cell>
          <cell r="BH99">
            <v>0</v>
          </cell>
          <cell r="BR99">
            <v>0</v>
          </cell>
          <cell r="CB99">
            <v>0</v>
          </cell>
          <cell r="CL99">
            <v>0</v>
          </cell>
          <cell r="CV99">
            <v>0</v>
          </cell>
          <cell r="CW99">
            <v>0</v>
          </cell>
          <cell r="CX99">
            <v>0</v>
          </cell>
          <cell r="CY99">
            <v>0</v>
          </cell>
          <cell r="CZ99">
            <v>0</v>
          </cell>
          <cell r="DA99">
            <v>0</v>
          </cell>
          <cell r="DB99">
            <v>0</v>
          </cell>
          <cell r="DC99">
            <v>0</v>
          </cell>
          <cell r="DF99">
            <v>0</v>
          </cell>
          <cell r="DG99">
            <v>0</v>
          </cell>
          <cell r="DH99">
            <v>0</v>
          </cell>
          <cell r="DI99">
            <v>0</v>
          </cell>
        </row>
        <row r="100">
          <cell r="D100">
            <v>0</v>
          </cell>
          <cell r="G100">
            <v>0</v>
          </cell>
          <cell r="U100">
            <v>0</v>
          </cell>
          <cell r="V100">
            <v>0</v>
          </cell>
          <cell r="W100">
            <v>0</v>
          </cell>
          <cell r="X100">
            <v>0</v>
          </cell>
          <cell r="Y100">
            <v>0</v>
          </cell>
          <cell r="Z100">
            <v>0</v>
          </cell>
          <cell r="AA100">
            <v>0</v>
          </cell>
          <cell r="AB100">
            <v>0</v>
          </cell>
          <cell r="AD100">
            <v>0</v>
          </cell>
          <cell r="AN100">
            <v>0</v>
          </cell>
          <cell r="AX100">
            <v>0</v>
          </cell>
          <cell r="BH100">
            <v>0</v>
          </cell>
          <cell r="BR100">
            <v>0</v>
          </cell>
          <cell r="CB100">
            <v>0</v>
          </cell>
          <cell r="CL100">
            <v>0</v>
          </cell>
          <cell r="CV100">
            <v>0</v>
          </cell>
          <cell r="CW100">
            <v>0</v>
          </cell>
          <cell r="CX100">
            <v>0</v>
          </cell>
          <cell r="CY100">
            <v>0</v>
          </cell>
          <cell r="CZ100">
            <v>0</v>
          </cell>
          <cell r="DA100">
            <v>0</v>
          </cell>
          <cell r="DB100">
            <v>0</v>
          </cell>
          <cell r="DC100">
            <v>0</v>
          </cell>
          <cell r="DF100">
            <v>0</v>
          </cell>
          <cell r="DG100">
            <v>0</v>
          </cell>
          <cell r="DH100">
            <v>0</v>
          </cell>
          <cell r="DI100">
            <v>0</v>
          </cell>
        </row>
        <row r="101">
          <cell r="D101" t="str">
            <v>Qrill™ Aqua (COGS)</v>
          </cell>
          <cell r="G101" t="str">
            <v>USD 000</v>
          </cell>
          <cell r="I101">
            <v>0</v>
          </cell>
          <cell r="J101">
            <v>3300.39</v>
          </cell>
          <cell r="K101">
            <v>2722.75</v>
          </cell>
          <cell r="L101">
            <v>2051.9209999999998</v>
          </cell>
          <cell r="M101">
            <v>6418.235999999999</v>
          </cell>
          <cell r="N101">
            <v>3934.9169999999999</v>
          </cell>
          <cell r="O101">
            <v>0</v>
          </cell>
          <cell r="P101">
            <v>9292.4390000000003</v>
          </cell>
          <cell r="Q101">
            <v>4398.4639203288716</v>
          </cell>
          <cell r="R101">
            <v>3499.442</v>
          </cell>
          <cell r="S101">
            <v>3066.62</v>
          </cell>
          <cell r="T101">
            <v>1558.567</v>
          </cell>
          <cell r="U101">
            <v>0</v>
          </cell>
          <cell r="V101">
            <v>0</v>
          </cell>
          <cell r="W101">
            <v>0</v>
          </cell>
          <cell r="X101">
            <v>5657.8429999999989</v>
          </cell>
          <cell r="Y101">
            <v>0</v>
          </cell>
          <cell r="Z101">
            <v>0</v>
          </cell>
          <cell r="AA101">
            <v>0</v>
          </cell>
          <cell r="AB101">
            <v>5657.8429999999989</v>
          </cell>
          <cell r="AD101" t="str">
            <v>Qrill™ Aqua (COGS)</v>
          </cell>
          <cell r="AE101">
            <v>0</v>
          </cell>
          <cell r="AF101">
            <v>0</v>
          </cell>
          <cell r="AG101">
            <v>0</v>
          </cell>
          <cell r="AH101">
            <v>5077.8267021837692</v>
          </cell>
          <cell r="AI101">
            <v>0</v>
          </cell>
          <cell r="AJ101">
            <v>0</v>
          </cell>
          <cell r="AK101">
            <v>0</v>
          </cell>
          <cell r="AL101">
            <v>5077.8267021837692</v>
          </cell>
          <cell r="AN101" t="str">
            <v>Qrill™ Aqua (COGS)</v>
          </cell>
          <cell r="AO101">
            <v>0</v>
          </cell>
          <cell r="AP101">
            <v>0</v>
          </cell>
          <cell r="AQ101">
            <v>0</v>
          </cell>
          <cell r="AR101">
            <v>3983.2530420000003</v>
          </cell>
          <cell r="AS101">
            <v>0</v>
          </cell>
          <cell r="AT101">
            <v>0</v>
          </cell>
          <cell r="AU101">
            <v>0</v>
          </cell>
          <cell r="AV101">
            <v>3983.2530420000003</v>
          </cell>
          <cell r="AX101" t="str">
            <v>Qrill™ Aqua (COGS)</v>
          </cell>
          <cell r="AY101">
            <v>0</v>
          </cell>
          <cell r="AZ101">
            <v>0</v>
          </cell>
          <cell r="BA101">
            <v>0</v>
          </cell>
          <cell r="BB101">
            <v>5069.71666</v>
          </cell>
          <cell r="BC101">
            <v>0</v>
          </cell>
          <cell r="BD101">
            <v>0</v>
          </cell>
          <cell r="BE101">
            <v>0</v>
          </cell>
          <cell r="BF101">
            <v>5069.71666</v>
          </cell>
          <cell r="BH101" t="str">
            <v>Qrill™ Aqua (COGS)</v>
          </cell>
          <cell r="BI101">
            <v>0</v>
          </cell>
          <cell r="BJ101">
            <v>0</v>
          </cell>
          <cell r="BK101">
            <v>0</v>
          </cell>
          <cell r="BL101">
            <v>0</v>
          </cell>
          <cell r="BM101">
            <v>0</v>
          </cell>
          <cell r="BN101">
            <v>0</v>
          </cell>
          <cell r="BO101">
            <v>0</v>
          </cell>
          <cell r="BP101">
            <v>0</v>
          </cell>
          <cell r="BR101" t="str">
            <v>Qrill™ Aqua (COGS)</v>
          </cell>
          <cell r="BS101">
            <v>0</v>
          </cell>
          <cell r="BT101">
            <v>0</v>
          </cell>
          <cell r="BU101">
            <v>0</v>
          </cell>
          <cell r="BV101">
            <v>0</v>
          </cell>
          <cell r="BW101">
            <v>0</v>
          </cell>
          <cell r="BX101">
            <v>0</v>
          </cell>
          <cell r="BY101">
            <v>0</v>
          </cell>
          <cell r="BZ101">
            <v>0</v>
          </cell>
          <cell r="CB101" t="str">
            <v>Qrill™ Aqua (COGS)</v>
          </cell>
          <cell r="CC101">
            <v>0</v>
          </cell>
          <cell r="CD101">
            <v>0</v>
          </cell>
          <cell r="CE101">
            <v>0</v>
          </cell>
          <cell r="CF101">
            <v>0</v>
          </cell>
          <cell r="CG101">
            <v>0</v>
          </cell>
          <cell r="CH101">
            <v>0</v>
          </cell>
          <cell r="CI101">
            <v>0</v>
          </cell>
          <cell r="CJ101">
            <v>0</v>
          </cell>
          <cell r="CL101" t="str">
            <v>Qrill™ Aqua (COGS)</v>
          </cell>
          <cell r="CM101">
            <v>0</v>
          </cell>
          <cell r="CN101">
            <v>0</v>
          </cell>
          <cell r="CO101">
            <v>0</v>
          </cell>
          <cell r="CP101">
            <v>0</v>
          </cell>
          <cell r="CQ101">
            <v>0</v>
          </cell>
          <cell r="CR101">
            <v>0</v>
          </cell>
          <cell r="CS101">
            <v>0</v>
          </cell>
          <cell r="CT101">
            <v>0</v>
          </cell>
          <cell r="CV101" t="str">
            <v>Qrill™ Aqua (COGS)</v>
          </cell>
          <cell r="CW101">
            <v>0</v>
          </cell>
          <cell r="CX101">
            <v>0</v>
          </cell>
          <cell r="CY101">
            <v>0</v>
          </cell>
          <cell r="CZ101">
            <v>41417.18980218377</v>
          </cell>
          <cell r="DA101">
            <v>0</v>
          </cell>
          <cell r="DB101">
            <v>0</v>
          </cell>
          <cell r="DC101">
            <v>0</v>
          </cell>
          <cell r="DD101">
            <v>41417.189802183762</v>
          </cell>
          <cell r="DF101" t="str">
            <v>Qrill™ Aqua (COGS)</v>
          </cell>
          <cell r="DG101">
            <v>0</v>
          </cell>
          <cell r="DH101">
            <v>0</v>
          </cell>
          <cell r="DI101">
            <v>0</v>
          </cell>
          <cell r="DJ101">
            <v>37342.418585151347</v>
          </cell>
          <cell r="DK101">
            <v>0</v>
          </cell>
          <cell r="DL101">
            <v>0</v>
          </cell>
          <cell r="DM101">
            <v>0</v>
          </cell>
          <cell r="DN101">
            <v>37342.418585151347</v>
          </cell>
        </row>
        <row r="102">
          <cell r="D102" t="str">
            <v>Qrill™ Pet (COGS)</v>
          </cell>
          <cell r="E102">
            <v>0</v>
          </cell>
          <cell r="G102" t="str">
            <v>USD 000</v>
          </cell>
          <cell r="I102">
            <v>0</v>
          </cell>
          <cell r="J102">
            <v>128.80000000000001</v>
          </cell>
          <cell r="K102">
            <v>282.17</v>
          </cell>
          <cell r="L102">
            <v>-126.94499999999999</v>
          </cell>
          <cell r="M102">
            <v>72.002999999999986</v>
          </cell>
          <cell r="N102">
            <v>82.013459999999995</v>
          </cell>
          <cell r="O102">
            <v>0</v>
          </cell>
          <cell r="P102">
            <v>104.44866</v>
          </cell>
          <cell r="Q102">
            <v>28.377759999999999</v>
          </cell>
          <cell r="R102">
            <v>95.255040000000008</v>
          </cell>
          <cell r="S102">
            <v>11.360759999999999</v>
          </cell>
          <cell r="T102">
            <v>72.668040000000005</v>
          </cell>
          <cell r="U102">
            <v>0</v>
          </cell>
          <cell r="V102">
            <v>0</v>
          </cell>
          <cell r="W102">
            <v>0</v>
          </cell>
          <cell r="X102">
            <v>106.1344</v>
          </cell>
          <cell r="Y102">
            <v>0</v>
          </cell>
          <cell r="Z102">
            <v>0</v>
          </cell>
          <cell r="AA102">
            <v>0</v>
          </cell>
          <cell r="AB102">
            <v>106.1344</v>
          </cell>
          <cell r="AD102" t="str">
            <v>Qrill™ Pet (COGS)</v>
          </cell>
          <cell r="AE102">
            <v>0</v>
          </cell>
          <cell r="AF102">
            <v>0</v>
          </cell>
          <cell r="AG102">
            <v>0</v>
          </cell>
          <cell r="AH102">
            <v>94.902485674904483</v>
          </cell>
          <cell r="AI102">
            <v>0</v>
          </cell>
          <cell r="AJ102">
            <v>0</v>
          </cell>
          <cell r="AK102">
            <v>0</v>
          </cell>
          <cell r="AL102">
            <v>94.902485674904483</v>
          </cell>
          <cell r="AN102" t="str">
            <v>Qrill™ Pet (COGS)</v>
          </cell>
          <cell r="AO102">
            <v>0</v>
          </cell>
          <cell r="AP102">
            <v>0</v>
          </cell>
          <cell r="AQ102">
            <v>0</v>
          </cell>
          <cell r="AR102">
            <v>98.019895995926959</v>
          </cell>
          <cell r="AS102">
            <v>0</v>
          </cell>
          <cell r="AT102">
            <v>0</v>
          </cell>
          <cell r="AU102">
            <v>0</v>
          </cell>
          <cell r="AV102">
            <v>98.019895995926959</v>
          </cell>
          <cell r="AX102" t="str">
            <v>Qrill™ Pet (COGS)</v>
          </cell>
          <cell r="AY102">
            <v>0</v>
          </cell>
          <cell r="AZ102">
            <v>0</v>
          </cell>
          <cell r="BA102">
            <v>0</v>
          </cell>
          <cell r="BB102">
            <v>18.549676533093749</v>
          </cell>
          <cell r="BC102">
            <v>0</v>
          </cell>
          <cell r="BD102">
            <v>0</v>
          </cell>
          <cell r="BE102">
            <v>0</v>
          </cell>
          <cell r="BF102">
            <v>18.549676533093749</v>
          </cell>
          <cell r="BH102" t="str">
            <v>Qrill™ Pet (COGS)</v>
          </cell>
          <cell r="BI102">
            <v>0</v>
          </cell>
          <cell r="BJ102">
            <v>0</v>
          </cell>
          <cell r="BK102">
            <v>0</v>
          </cell>
          <cell r="BL102">
            <v>0</v>
          </cell>
          <cell r="BM102">
            <v>0</v>
          </cell>
          <cell r="BN102">
            <v>0</v>
          </cell>
          <cell r="BO102">
            <v>0</v>
          </cell>
          <cell r="BP102">
            <v>0</v>
          </cell>
          <cell r="BR102" t="str">
            <v>Qrill™ Pet (COGS)</v>
          </cell>
          <cell r="BS102">
            <v>0</v>
          </cell>
          <cell r="BT102">
            <v>0</v>
          </cell>
          <cell r="BU102">
            <v>0</v>
          </cell>
          <cell r="BV102">
            <v>0</v>
          </cell>
          <cell r="BW102">
            <v>0</v>
          </cell>
          <cell r="BX102">
            <v>0</v>
          </cell>
          <cell r="BY102">
            <v>0</v>
          </cell>
          <cell r="BZ102">
            <v>0</v>
          </cell>
          <cell r="CB102" t="str">
            <v>Qrill™ Pet (COGS)</v>
          </cell>
          <cell r="CC102">
            <v>0</v>
          </cell>
          <cell r="CD102">
            <v>0</v>
          </cell>
          <cell r="CE102">
            <v>0</v>
          </cell>
          <cell r="CF102">
            <v>0</v>
          </cell>
          <cell r="CG102">
            <v>0</v>
          </cell>
          <cell r="CH102">
            <v>0</v>
          </cell>
          <cell r="CI102">
            <v>0</v>
          </cell>
          <cell r="CJ102">
            <v>0</v>
          </cell>
          <cell r="CL102" t="str">
            <v>Qrill™ Pet (COGS)</v>
          </cell>
          <cell r="CM102">
            <v>0</v>
          </cell>
          <cell r="CN102">
            <v>0</v>
          </cell>
          <cell r="CO102">
            <v>0</v>
          </cell>
          <cell r="CP102">
            <v>0</v>
          </cell>
          <cell r="CQ102">
            <v>0</v>
          </cell>
          <cell r="CR102">
            <v>0</v>
          </cell>
          <cell r="CS102">
            <v>0</v>
          </cell>
          <cell r="CT102">
            <v>0</v>
          </cell>
          <cell r="CV102" t="str">
            <v>Qrill™ Pet (COGS)</v>
          </cell>
          <cell r="CW102">
            <v>0</v>
          </cell>
          <cell r="CX102">
            <v>0</v>
          </cell>
          <cell r="CY102">
            <v>0</v>
          </cell>
          <cell r="CZ102">
            <v>1511.8439756749042</v>
          </cell>
          <cell r="DA102">
            <v>0</v>
          </cell>
          <cell r="DB102">
            <v>0</v>
          </cell>
          <cell r="DC102">
            <v>0</v>
          </cell>
          <cell r="DD102">
            <v>1511.8439756749044</v>
          </cell>
          <cell r="DF102" t="str">
            <v>Qrill™ Pet (COGS)</v>
          </cell>
          <cell r="DG102">
            <v>0</v>
          </cell>
          <cell r="DH102">
            <v>0</v>
          </cell>
          <cell r="DI102">
            <v>0</v>
          </cell>
          <cell r="DJ102">
            <v>1604.9039999999998</v>
          </cell>
          <cell r="DK102">
            <v>0</v>
          </cell>
          <cell r="DL102">
            <v>0</v>
          </cell>
          <cell r="DM102">
            <v>0</v>
          </cell>
          <cell r="DN102">
            <v>1604.9039999999998</v>
          </cell>
        </row>
        <row r="103">
          <cell r="D103" t="str">
            <v>Nutra (COGS)</v>
          </cell>
          <cell r="E103">
            <v>0</v>
          </cell>
          <cell r="G103" t="str">
            <v>USD 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D103" t="str">
            <v>Nutra (COGS)</v>
          </cell>
          <cell r="AE103">
            <v>0</v>
          </cell>
          <cell r="AF103">
            <v>0</v>
          </cell>
          <cell r="AG103">
            <v>0</v>
          </cell>
          <cell r="AH103">
            <v>0</v>
          </cell>
          <cell r="AI103">
            <v>0</v>
          </cell>
          <cell r="AJ103">
            <v>0</v>
          </cell>
          <cell r="AK103">
            <v>0</v>
          </cell>
          <cell r="AL103">
            <v>0</v>
          </cell>
          <cell r="AN103" t="str">
            <v>Nutra (COGS)</v>
          </cell>
          <cell r="AO103">
            <v>0</v>
          </cell>
          <cell r="AP103">
            <v>0</v>
          </cell>
          <cell r="AQ103">
            <v>0</v>
          </cell>
          <cell r="AR103">
            <v>0</v>
          </cell>
          <cell r="AS103">
            <v>0</v>
          </cell>
          <cell r="AT103">
            <v>0</v>
          </cell>
          <cell r="AU103">
            <v>0</v>
          </cell>
          <cell r="AV103">
            <v>0</v>
          </cell>
          <cell r="AX103" t="str">
            <v>Nutra (COGS)</v>
          </cell>
          <cell r="AY103">
            <v>0</v>
          </cell>
          <cell r="AZ103">
            <v>0</v>
          </cell>
          <cell r="BA103">
            <v>0</v>
          </cell>
          <cell r="BB103">
            <v>0</v>
          </cell>
          <cell r="BC103">
            <v>0</v>
          </cell>
          <cell r="BD103">
            <v>0</v>
          </cell>
          <cell r="BE103">
            <v>0</v>
          </cell>
          <cell r="BF103">
            <v>0</v>
          </cell>
          <cell r="BH103" t="str">
            <v>Nutra (COGS)</v>
          </cell>
          <cell r="BI103">
            <v>0</v>
          </cell>
          <cell r="BJ103">
            <v>0</v>
          </cell>
          <cell r="BK103">
            <v>0</v>
          </cell>
          <cell r="BL103">
            <v>0</v>
          </cell>
          <cell r="BM103">
            <v>0</v>
          </cell>
          <cell r="BN103">
            <v>0</v>
          </cell>
          <cell r="BO103">
            <v>0</v>
          </cell>
          <cell r="BP103">
            <v>0</v>
          </cell>
          <cell r="BR103" t="str">
            <v>Nutra (COGS)</v>
          </cell>
          <cell r="BS103">
            <v>0</v>
          </cell>
          <cell r="BT103">
            <v>0</v>
          </cell>
          <cell r="BU103">
            <v>0</v>
          </cell>
          <cell r="BV103">
            <v>0</v>
          </cell>
          <cell r="BW103">
            <v>0</v>
          </cell>
          <cell r="BX103">
            <v>0</v>
          </cell>
          <cell r="BY103">
            <v>0</v>
          </cell>
          <cell r="BZ103">
            <v>0</v>
          </cell>
          <cell r="CB103" t="str">
            <v>Nutra (COGS)</v>
          </cell>
          <cell r="CC103">
            <v>0</v>
          </cell>
          <cell r="CD103">
            <v>0</v>
          </cell>
          <cell r="CE103">
            <v>0</v>
          </cell>
          <cell r="CF103">
            <v>0</v>
          </cell>
          <cell r="CG103">
            <v>0</v>
          </cell>
          <cell r="CH103">
            <v>0</v>
          </cell>
          <cell r="CI103">
            <v>0</v>
          </cell>
          <cell r="CJ103">
            <v>0</v>
          </cell>
          <cell r="CL103" t="str">
            <v>Nutra (COGS)</v>
          </cell>
          <cell r="CM103">
            <v>0</v>
          </cell>
          <cell r="CN103">
            <v>0</v>
          </cell>
          <cell r="CO103">
            <v>0</v>
          </cell>
          <cell r="CP103">
            <v>0</v>
          </cell>
          <cell r="CQ103">
            <v>0</v>
          </cell>
          <cell r="CR103">
            <v>0</v>
          </cell>
          <cell r="CS103">
            <v>0</v>
          </cell>
          <cell r="CT103">
            <v>0</v>
          </cell>
          <cell r="CV103" t="str">
            <v>Nutra (COGS)</v>
          </cell>
          <cell r="CW103">
            <v>0</v>
          </cell>
          <cell r="CX103">
            <v>0</v>
          </cell>
          <cell r="CY103">
            <v>0</v>
          </cell>
          <cell r="CZ103">
            <v>0</v>
          </cell>
          <cell r="DA103">
            <v>0</v>
          </cell>
          <cell r="DB103">
            <v>0</v>
          </cell>
          <cell r="DC103">
            <v>0</v>
          </cell>
          <cell r="DD103">
            <v>0</v>
          </cell>
          <cell r="DF103" t="str">
            <v>Nutra (COGS)</v>
          </cell>
          <cell r="DG103">
            <v>0</v>
          </cell>
          <cell r="DH103">
            <v>0</v>
          </cell>
          <cell r="DI103">
            <v>0</v>
          </cell>
          <cell r="DJ103">
            <v>0</v>
          </cell>
          <cell r="DK103">
            <v>0</v>
          </cell>
          <cell r="DL103">
            <v>0</v>
          </cell>
          <cell r="DM103">
            <v>0</v>
          </cell>
          <cell r="DN103">
            <v>0</v>
          </cell>
        </row>
        <row r="104">
          <cell r="D104" t="str">
            <v>Paste (COGS)</v>
          </cell>
          <cell r="E104">
            <v>0</v>
          </cell>
          <cell r="G104" t="str">
            <v>USD 000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D104" t="str">
            <v>Paste (COGS)</v>
          </cell>
          <cell r="AE104">
            <v>0</v>
          </cell>
          <cell r="AF104">
            <v>0</v>
          </cell>
          <cell r="AG104">
            <v>0</v>
          </cell>
          <cell r="AH104">
            <v>0</v>
          </cell>
          <cell r="AI104">
            <v>0</v>
          </cell>
          <cell r="AJ104">
            <v>0</v>
          </cell>
          <cell r="AK104">
            <v>0</v>
          </cell>
          <cell r="AL104">
            <v>0</v>
          </cell>
          <cell r="AN104" t="str">
            <v>Paste (COGS)</v>
          </cell>
          <cell r="AO104">
            <v>0</v>
          </cell>
          <cell r="AP104">
            <v>0</v>
          </cell>
          <cell r="AQ104">
            <v>0</v>
          </cell>
          <cell r="AR104">
            <v>0</v>
          </cell>
          <cell r="AS104">
            <v>0</v>
          </cell>
          <cell r="AT104">
            <v>0</v>
          </cell>
          <cell r="AU104">
            <v>0</v>
          </cell>
          <cell r="AV104">
            <v>0</v>
          </cell>
          <cell r="AX104" t="str">
            <v>Paste (COGS)</v>
          </cell>
          <cell r="AY104">
            <v>0</v>
          </cell>
          <cell r="AZ104">
            <v>0</v>
          </cell>
          <cell r="BA104">
            <v>0</v>
          </cell>
          <cell r="BB104">
            <v>0</v>
          </cell>
          <cell r="BC104">
            <v>0</v>
          </cell>
          <cell r="BD104">
            <v>0</v>
          </cell>
          <cell r="BE104">
            <v>0</v>
          </cell>
          <cell r="BF104">
            <v>0</v>
          </cell>
          <cell r="BH104" t="str">
            <v>Paste (COGS)</v>
          </cell>
          <cell r="BI104">
            <v>0</v>
          </cell>
          <cell r="BJ104">
            <v>0</v>
          </cell>
          <cell r="BK104">
            <v>0</v>
          </cell>
          <cell r="BL104">
            <v>0</v>
          </cell>
          <cell r="BM104">
            <v>0</v>
          </cell>
          <cell r="BN104">
            <v>0</v>
          </cell>
          <cell r="BO104">
            <v>0</v>
          </cell>
          <cell r="BP104">
            <v>0</v>
          </cell>
          <cell r="BR104" t="str">
            <v>Paste (COGS)</v>
          </cell>
          <cell r="BS104">
            <v>0</v>
          </cell>
          <cell r="BT104">
            <v>0</v>
          </cell>
          <cell r="BU104">
            <v>0</v>
          </cell>
          <cell r="BV104">
            <v>0</v>
          </cell>
          <cell r="BW104">
            <v>0</v>
          </cell>
          <cell r="BX104">
            <v>0</v>
          </cell>
          <cell r="BY104">
            <v>0</v>
          </cell>
          <cell r="BZ104">
            <v>0</v>
          </cell>
          <cell r="CB104" t="str">
            <v>Paste (COGS)</v>
          </cell>
          <cell r="CC104">
            <v>0</v>
          </cell>
          <cell r="CD104">
            <v>0</v>
          </cell>
          <cell r="CE104">
            <v>0</v>
          </cell>
          <cell r="CF104">
            <v>0</v>
          </cell>
          <cell r="CG104">
            <v>0</v>
          </cell>
          <cell r="CH104">
            <v>0</v>
          </cell>
          <cell r="CI104">
            <v>0</v>
          </cell>
          <cell r="CJ104">
            <v>0</v>
          </cell>
          <cell r="CL104" t="str">
            <v>Paste (COGS)</v>
          </cell>
          <cell r="CM104">
            <v>0</v>
          </cell>
          <cell r="CN104">
            <v>0</v>
          </cell>
          <cell r="CO104">
            <v>0</v>
          </cell>
          <cell r="CP104">
            <v>0</v>
          </cell>
          <cell r="CQ104">
            <v>0</v>
          </cell>
          <cell r="CR104">
            <v>0</v>
          </cell>
          <cell r="CS104">
            <v>0</v>
          </cell>
          <cell r="CT104">
            <v>0</v>
          </cell>
          <cell r="CV104" t="str">
            <v>Paste (COGS)</v>
          </cell>
          <cell r="CW104">
            <v>0</v>
          </cell>
          <cell r="CX104">
            <v>0</v>
          </cell>
          <cell r="CY104">
            <v>0</v>
          </cell>
          <cell r="CZ104">
            <v>0</v>
          </cell>
          <cell r="DA104">
            <v>0</v>
          </cell>
          <cell r="DB104">
            <v>0</v>
          </cell>
          <cell r="DC104">
            <v>0</v>
          </cell>
          <cell r="DD104">
            <v>0</v>
          </cell>
          <cell r="DF104" t="str">
            <v>Paste (COGS)</v>
          </cell>
          <cell r="DG104">
            <v>0</v>
          </cell>
          <cell r="DH104">
            <v>0</v>
          </cell>
          <cell r="DI104">
            <v>0</v>
          </cell>
          <cell r="DJ104">
            <v>0</v>
          </cell>
          <cell r="DK104">
            <v>0</v>
          </cell>
          <cell r="DL104">
            <v>0</v>
          </cell>
          <cell r="DM104">
            <v>0</v>
          </cell>
          <cell r="DN104">
            <v>0</v>
          </cell>
        </row>
        <row r="105">
          <cell r="D105" t="str">
            <v>Asta oil (COGS)</v>
          </cell>
          <cell r="E105">
            <v>0</v>
          </cell>
          <cell r="G105" t="str">
            <v>USD 000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D105" t="str">
            <v>Asta oil (COGS)</v>
          </cell>
          <cell r="AE105">
            <v>0</v>
          </cell>
          <cell r="AF105">
            <v>0</v>
          </cell>
          <cell r="AG105">
            <v>0</v>
          </cell>
          <cell r="AH105">
            <v>0</v>
          </cell>
          <cell r="AI105">
            <v>0</v>
          </cell>
          <cell r="AJ105">
            <v>0</v>
          </cell>
          <cell r="AK105">
            <v>0</v>
          </cell>
          <cell r="AL105">
            <v>0</v>
          </cell>
          <cell r="AN105" t="str">
            <v>Asta oil (COGS)</v>
          </cell>
          <cell r="AO105">
            <v>0</v>
          </cell>
          <cell r="AP105">
            <v>0</v>
          </cell>
          <cell r="AQ105">
            <v>0</v>
          </cell>
          <cell r="AR105">
            <v>0</v>
          </cell>
          <cell r="AS105">
            <v>0</v>
          </cell>
          <cell r="AT105">
            <v>0</v>
          </cell>
          <cell r="AU105">
            <v>0</v>
          </cell>
          <cell r="AV105">
            <v>0</v>
          </cell>
          <cell r="AX105" t="str">
            <v>Asta oil (COGS)</v>
          </cell>
          <cell r="AY105">
            <v>0</v>
          </cell>
          <cell r="AZ105">
            <v>0</v>
          </cell>
          <cell r="BA105">
            <v>0</v>
          </cell>
          <cell r="BB105">
            <v>0</v>
          </cell>
          <cell r="BC105">
            <v>0</v>
          </cell>
          <cell r="BD105">
            <v>0</v>
          </cell>
          <cell r="BE105">
            <v>0</v>
          </cell>
          <cell r="BF105">
            <v>0</v>
          </cell>
          <cell r="BH105" t="str">
            <v>Asta oil (COGS)</v>
          </cell>
          <cell r="BI105">
            <v>0</v>
          </cell>
          <cell r="BJ105">
            <v>0</v>
          </cell>
          <cell r="BK105">
            <v>0</v>
          </cell>
          <cell r="BL105">
            <v>0</v>
          </cell>
          <cell r="BM105">
            <v>0</v>
          </cell>
          <cell r="BN105">
            <v>0</v>
          </cell>
          <cell r="BO105">
            <v>0</v>
          </cell>
          <cell r="BP105">
            <v>0</v>
          </cell>
          <cell r="BR105" t="str">
            <v>Asta oil (COGS)</v>
          </cell>
          <cell r="BS105">
            <v>0</v>
          </cell>
          <cell r="BT105">
            <v>0</v>
          </cell>
          <cell r="BU105">
            <v>0</v>
          </cell>
          <cell r="BV105">
            <v>0</v>
          </cell>
          <cell r="BW105">
            <v>0</v>
          </cell>
          <cell r="BX105">
            <v>0</v>
          </cell>
          <cell r="BY105">
            <v>0</v>
          </cell>
          <cell r="BZ105">
            <v>0</v>
          </cell>
          <cell r="CB105" t="str">
            <v>Asta oil (COGS)</v>
          </cell>
          <cell r="CC105">
            <v>0</v>
          </cell>
          <cell r="CD105">
            <v>0</v>
          </cell>
          <cell r="CE105">
            <v>0</v>
          </cell>
          <cell r="CF105">
            <v>0</v>
          </cell>
          <cell r="CG105">
            <v>0</v>
          </cell>
          <cell r="CH105">
            <v>0</v>
          </cell>
          <cell r="CI105">
            <v>0</v>
          </cell>
          <cell r="CJ105">
            <v>0</v>
          </cell>
          <cell r="CL105" t="str">
            <v>Asta oil (COGS)</v>
          </cell>
          <cell r="CM105">
            <v>0</v>
          </cell>
          <cell r="CN105">
            <v>0</v>
          </cell>
          <cell r="CO105">
            <v>0</v>
          </cell>
          <cell r="CP105">
            <v>0</v>
          </cell>
          <cell r="CQ105">
            <v>0</v>
          </cell>
          <cell r="CR105">
            <v>0</v>
          </cell>
          <cell r="CS105">
            <v>0</v>
          </cell>
          <cell r="CT105">
            <v>0</v>
          </cell>
          <cell r="CV105" t="str">
            <v>Asta oil (COGS)</v>
          </cell>
          <cell r="CW105">
            <v>0</v>
          </cell>
          <cell r="CX105">
            <v>0</v>
          </cell>
          <cell r="CY105">
            <v>0</v>
          </cell>
          <cell r="CZ105">
            <v>42.740600000000001</v>
          </cell>
          <cell r="DA105">
            <v>0</v>
          </cell>
          <cell r="DB105">
            <v>0</v>
          </cell>
          <cell r="DC105">
            <v>0</v>
          </cell>
          <cell r="DD105">
            <v>42.740600000000001</v>
          </cell>
          <cell r="DF105" t="str">
            <v>Asta oil (COGS)</v>
          </cell>
          <cell r="DG105">
            <v>0</v>
          </cell>
          <cell r="DH105">
            <v>0</v>
          </cell>
          <cell r="DI105">
            <v>0</v>
          </cell>
          <cell r="DJ105">
            <v>76.38</v>
          </cell>
          <cell r="DK105">
            <v>0</v>
          </cell>
          <cell r="DL105">
            <v>0</v>
          </cell>
          <cell r="DM105">
            <v>0</v>
          </cell>
          <cell r="DN105">
            <v>76.38</v>
          </cell>
        </row>
        <row r="106">
          <cell r="D106" t="str">
            <v>Superba™ Bulk (COGS)</v>
          </cell>
          <cell r="E106">
            <v>0</v>
          </cell>
          <cell r="G106" t="str">
            <v>USD 000</v>
          </cell>
          <cell r="I106">
            <v>0</v>
          </cell>
          <cell r="J106">
            <v>2373.2199999999993</v>
          </cell>
          <cell r="K106">
            <v>3038.978799999999</v>
          </cell>
          <cell r="L106">
            <v>735.47217499999988</v>
          </cell>
          <cell r="M106">
            <v>36.509725000006256</v>
          </cell>
          <cell r="N106">
            <v>1010.424325</v>
          </cell>
          <cell r="O106">
            <v>0</v>
          </cell>
          <cell r="P106">
            <v>2597.3059499999999</v>
          </cell>
          <cell r="Q106">
            <v>1070.7548000000006</v>
          </cell>
          <cell r="R106">
            <v>1736.4098999999997</v>
          </cell>
          <cell r="S106">
            <v>684.84450000000106</v>
          </cell>
          <cell r="T106">
            <v>667.18621622101819</v>
          </cell>
          <cell r="U106">
            <v>0</v>
          </cell>
          <cell r="V106">
            <v>0</v>
          </cell>
          <cell r="W106">
            <v>1374.9825999999998</v>
          </cell>
          <cell r="X106">
            <v>0</v>
          </cell>
          <cell r="Y106">
            <v>0</v>
          </cell>
          <cell r="Z106">
            <v>0</v>
          </cell>
          <cell r="AA106">
            <v>0</v>
          </cell>
          <cell r="AB106">
            <v>1374.9825999999998</v>
          </cell>
          <cell r="AD106" t="str">
            <v>Superba™ Bulk (COGS)</v>
          </cell>
          <cell r="AE106">
            <v>0</v>
          </cell>
          <cell r="AF106">
            <v>0</v>
          </cell>
          <cell r="AG106">
            <v>680.49559999999974</v>
          </cell>
          <cell r="AH106">
            <v>0</v>
          </cell>
          <cell r="AI106">
            <v>0</v>
          </cell>
          <cell r="AJ106">
            <v>0</v>
          </cell>
          <cell r="AK106">
            <v>0</v>
          </cell>
          <cell r="AL106">
            <v>680.49559999999974</v>
          </cell>
          <cell r="AN106" t="str">
            <v>Superba™ Bulk (COGS)</v>
          </cell>
          <cell r="AO106">
            <v>0</v>
          </cell>
          <cell r="AP106">
            <v>0</v>
          </cell>
          <cell r="AQ106">
            <v>2303.2178000000004</v>
          </cell>
          <cell r="AR106">
            <v>0</v>
          </cell>
          <cell r="AS106">
            <v>0</v>
          </cell>
          <cell r="AT106">
            <v>0</v>
          </cell>
          <cell r="AU106">
            <v>0</v>
          </cell>
          <cell r="AV106">
            <v>2303.2178000000004</v>
          </cell>
          <cell r="AX106" t="str">
            <v>Superba™ Bulk (COGS)</v>
          </cell>
          <cell r="AY106">
            <v>0</v>
          </cell>
          <cell r="AZ106">
            <v>0</v>
          </cell>
          <cell r="BA106">
            <v>705.27579999999989</v>
          </cell>
          <cell r="BB106">
            <v>0</v>
          </cell>
          <cell r="BC106">
            <v>0</v>
          </cell>
          <cell r="BD106">
            <v>0</v>
          </cell>
          <cell r="BE106">
            <v>0</v>
          </cell>
          <cell r="BF106">
            <v>705.27579999999989</v>
          </cell>
          <cell r="BH106" t="str">
            <v>Superba™ Bulk (COGS)</v>
          </cell>
          <cell r="BI106">
            <v>0</v>
          </cell>
          <cell r="BJ106">
            <v>0</v>
          </cell>
          <cell r="BK106">
            <v>0</v>
          </cell>
          <cell r="BL106">
            <v>0</v>
          </cell>
          <cell r="BM106">
            <v>0</v>
          </cell>
          <cell r="BN106">
            <v>0</v>
          </cell>
          <cell r="BO106">
            <v>0</v>
          </cell>
          <cell r="BP106">
            <v>0</v>
          </cell>
          <cell r="BR106" t="str">
            <v>Superba™ Bulk (COGS)</v>
          </cell>
          <cell r="BS106">
            <v>0</v>
          </cell>
          <cell r="BT106">
            <v>0</v>
          </cell>
          <cell r="BU106">
            <v>0</v>
          </cell>
          <cell r="BV106">
            <v>0</v>
          </cell>
          <cell r="BW106">
            <v>0</v>
          </cell>
          <cell r="BX106">
            <v>0</v>
          </cell>
          <cell r="BY106">
            <v>0</v>
          </cell>
          <cell r="BZ106">
            <v>0</v>
          </cell>
          <cell r="CB106" t="str">
            <v>Superba™ Bulk (COGS)</v>
          </cell>
          <cell r="CC106">
            <v>0</v>
          </cell>
          <cell r="CD106">
            <v>0</v>
          </cell>
          <cell r="CE106">
            <v>0</v>
          </cell>
          <cell r="CF106">
            <v>0</v>
          </cell>
          <cell r="CG106">
            <v>0</v>
          </cell>
          <cell r="CH106">
            <v>0</v>
          </cell>
          <cell r="CI106">
            <v>0</v>
          </cell>
          <cell r="CJ106">
            <v>0</v>
          </cell>
          <cell r="CL106" t="str">
            <v>Superba™ Bulk (COGS)</v>
          </cell>
          <cell r="CM106">
            <v>0</v>
          </cell>
          <cell r="CN106">
            <v>0</v>
          </cell>
          <cell r="CO106">
            <v>0</v>
          </cell>
          <cell r="CP106">
            <v>0</v>
          </cell>
          <cell r="CQ106">
            <v>0</v>
          </cell>
          <cell r="CR106">
            <v>0</v>
          </cell>
          <cell r="CS106">
            <v>0</v>
          </cell>
          <cell r="CT106">
            <v>0</v>
          </cell>
          <cell r="CV106" t="str">
            <v>Superba™ Bulk (COGS)</v>
          </cell>
          <cell r="CW106">
            <v>0</v>
          </cell>
          <cell r="CX106">
            <v>0</v>
          </cell>
          <cell r="CY106">
            <v>12083.823533333334</v>
          </cell>
          <cell r="CZ106">
            <v>0</v>
          </cell>
          <cell r="DA106">
            <v>0</v>
          </cell>
          <cell r="DB106">
            <v>0</v>
          </cell>
          <cell r="DC106">
            <v>0</v>
          </cell>
          <cell r="DD106">
            <v>12083.823533333332</v>
          </cell>
          <cell r="DF106" t="str">
            <v>Superba™ Bulk (COGS)</v>
          </cell>
          <cell r="DG106">
            <v>0</v>
          </cell>
          <cell r="DH106">
            <v>0</v>
          </cell>
          <cell r="DI106">
            <v>12906.214397459165</v>
          </cell>
          <cell r="DJ106">
            <v>0</v>
          </cell>
          <cell r="DK106">
            <v>0</v>
          </cell>
          <cell r="DL106">
            <v>0</v>
          </cell>
          <cell r="DM106">
            <v>0</v>
          </cell>
          <cell r="DN106">
            <v>12906.214397459164</v>
          </cell>
        </row>
        <row r="107">
          <cell r="D107" t="str">
            <v>Qrill High Protein (COGS)</v>
          </cell>
          <cell r="E107">
            <v>0</v>
          </cell>
          <cell r="G107" t="str">
            <v>USD 000</v>
          </cell>
          <cell r="I107">
            <v>0</v>
          </cell>
          <cell r="J107">
            <v>23.39</v>
          </cell>
          <cell r="K107">
            <v>0</v>
          </cell>
          <cell r="L107">
            <v>1.7000000000000028</v>
          </cell>
          <cell r="M107">
            <v>62.987999999999985</v>
          </cell>
          <cell r="N107">
            <v>105.6</v>
          </cell>
          <cell r="O107">
            <v>0</v>
          </cell>
          <cell r="P107">
            <v>236.16</v>
          </cell>
          <cell r="Q107">
            <v>66.144000000000005</v>
          </cell>
          <cell r="R107">
            <v>54.78</v>
          </cell>
          <cell r="S107">
            <v>144.136</v>
          </cell>
          <cell r="T107">
            <v>2.7839999999999998</v>
          </cell>
          <cell r="U107">
            <v>0</v>
          </cell>
          <cell r="V107">
            <v>0</v>
          </cell>
          <cell r="W107">
            <v>0</v>
          </cell>
          <cell r="X107">
            <v>398.83300000000003</v>
          </cell>
          <cell r="Y107">
            <v>0</v>
          </cell>
          <cell r="Z107">
            <v>0</v>
          </cell>
          <cell r="AA107">
            <v>0</v>
          </cell>
          <cell r="AB107">
            <v>398.83300000000003</v>
          </cell>
          <cell r="AD107" t="str">
            <v>Qrill High Protein (COGS)</v>
          </cell>
          <cell r="AE107">
            <v>0</v>
          </cell>
          <cell r="AF107">
            <v>0</v>
          </cell>
          <cell r="AG107">
            <v>0</v>
          </cell>
          <cell r="AH107">
            <v>167.2</v>
          </cell>
          <cell r="AI107">
            <v>0</v>
          </cell>
          <cell r="AJ107">
            <v>0</v>
          </cell>
          <cell r="AK107">
            <v>0</v>
          </cell>
          <cell r="AL107">
            <v>167.2</v>
          </cell>
          <cell r="AN107" t="str">
            <v>Qrill High Protein (COGS)</v>
          </cell>
          <cell r="AO107">
            <v>0</v>
          </cell>
          <cell r="AP107">
            <v>0</v>
          </cell>
          <cell r="AQ107">
            <v>0</v>
          </cell>
          <cell r="AR107">
            <v>151.36000000000001</v>
          </cell>
          <cell r="AS107">
            <v>0</v>
          </cell>
          <cell r="AT107">
            <v>0</v>
          </cell>
          <cell r="AU107">
            <v>0</v>
          </cell>
          <cell r="AV107">
            <v>151.36000000000001</v>
          </cell>
          <cell r="AX107" t="str">
            <v>Qrill High Protein (COGS)</v>
          </cell>
          <cell r="AY107">
            <v>0</v>
          </cell>
          <cell r="AZ107">
            <v>0</v>
          </cell>
          <cell r="BA107">
            <v>0</v>
          </cell>
          <cell r="BB107">
            <v>167.2</v>
          </cell>
          <cell r="BC107">
            <v>0</v>
          </cell>
          <cell r="BD107">
            <v>0</v>
          </cell>
          <cell r="BE107">
            <v>0</v>
          </cell>
          <cell r="BF107">
            <v>167.2</v>
          </cell>
          <cell r="BH107" t="str">
            <v>Qrill High Protein (COGS)</v>
          </cell>
          <cell r="BI107">
            <v>0</v>
          </cell>
          <cell r="BJ107">
            <v>0</v>
          </cell>
          <cell r="BK107">
            <v>0</v>
          </cell>
          <cell r="BL107">
            <v>0</v>
          </cell>
          <cell r="BM107">
            <v>0</v>
          </cell>
          <cell r="BN107">
            <v>0</v>
          </cell>
          <cell r="BO107">
            <v>0</v>
          </cell>
          <cell r="BP107">
            <v>0</v>
          </cell>
          <cell r="BR107" t="str">
            <v>Qrill High Protein (COGS)</v>
          </cell>
          <cell r="BS107">
            <v>0</v>
          </cell>
          <cell r="BT107">
            <v>0</v>
          </cell>
          <cell r="BU107">
            <v>0</v>
          </cell>
          <cell r="BV107">
            <v>0</v>
          </cell>
          <cell r="BW107">
            <v>0</v>
          </cell>
          <cell r="BX107">
            <v>0</v>
          </cell>
          <cell r="BY107">
            <v>0</v>
          </cell>
          <cell r="BZ107">
            <v>0</v>
          </cell>
          <cell r="CB107" t="str">
            <v>Qrill High Protein (COGS)</v>
          </cell>
          <cell r="CC107">
            <v>0</v>
          </cell>
          <cell r="CD107">
            <v>0</v>
          </cell>
          <cell r="CE107">
            <v>0</v>
          </cell>
          <cell r="CF107">
            <v>0</v>
          </cell>
          <cell r="CG107">
            <v>0</v>
          </cell>
          <cell r="CH107">
            <v>0</v>
          </cell>
          <cell r="CI107">
            <v>0</v>
          </cell>
          <cell r="CJ107">
            <v>0</v>
          </cell>
          <cell r="CL107" t="str">
            <v>Qrill High Protein (COGS)</v>
          </cell>
          <cell r="CM107">
            <v>0</v>
          </cell>
          <cell r="CN107">
            <v>0</v>
          </cell>
          <cell r="CO107">
            <v>0</v>
          </cell>
          <cell r="CP107">
            <v>0</v>
          </cell>
          <cell r="CQ107">
            <v>0</v>
          </cell>
          <cell r="CR107">
            <v>0</v>
          </cell>
          <cell r="CS107">
            <v>0</v>
          </cell>
          <cell r="CT107">
            <v>0</v>
          </cell>
          <cell r="CV107" t="str">
            <v>Qrill High Protein (COGS)</v>
          </cell>
          <cell r="CW107">
            <v>0</v>
          </cell>
          <cell r="CX107">
            <v>0</v>
          </cell>
          <cell r="CY107">
            <v>0</v>
          </cell>
          <cell r="CZ107">
            <v>1965.453</v>
          </cell>
          <cell r="DA107">
            <v>0</v>
          </cell>
          <cell r="DB107">
            <v>0</v>
          </cell>
          <cell r="DC107">
            <v>0</v>
          </cell>
          <cell r="DD107">
            <v>1965.453</v>
          </cell>
          <cell r="DF107" t="str">
            <v>Qrill High Protein (COGS)</v>
          </cell>
          <cell r="DG107">
            <v>0</v>
          </cell>
          <cell r="DH107">
            <v>0</v>
          </cell>
          <cell r="DI107">
            <v>0</v>
          </cell>
          <cell r="DJ107">
            <v>1970.7600000000004</v>
          </cell>
          <cell r="DK107">
            <v>0</v>
          </cell>
          <cell r="DL107">
            <v>0</v>
          </cell>
          <cell r="DM107">
            <v>0</v>
          </cell>
          <cell r="DN107">
            <v>1970.7600000000004</v>
          </cell>
        </row>
        <row r="108">
          <cell r="D108" t="str">
            <v>Superba™ Capsules (COGS)</v>
          </cell>
          <cell r="E108">
            <v>0</v>
          </cell>
          <cell r="G108" t="str">
            <v>USD 000</v>
          </cell>
          <cell r="I108">
            <v>0</v>
          </cell>
          <cell r="J108">
            <v>853.94</v>
          </cell>
          <cell r="K108">
            <v>1056.99019</v>
          </cell>
          <cell r="L108">
            <v>-59.551249999999982</v>
          </cell>
          <cell r="M108">
            <v>326.83680999999933</v>
          </cell>
          <cell r="N108">
            <v>791.06835471428576</v>
          </cell>
          <cell r="O108">
            <v>0</v>
          </cell>
          <cell r="P108">
            <v>814.86787185306116</v>
          </cell>
          <cell r="Q108">
            <v>247.62636734693879</v>
          </cell>
          <cell r="R108">
            <v>305.3299571428571</v>
          </cell>
          <cell r="S108">
            <v>395.68275306122456</v>
          </cell>
          <cell r="T108">
            <v>515.7884660011407</v>
          </cell>
          <cell r="U108">
            <v>0</v>
          </cell>
          <cell r="V108">
            <v>0</v>
          </cell>
          <cell r="W108">
            <v>677.24828445918354</v>
          </cell>
          <cell r="X108">
            <v>0</v>
          </cell>
          <cell r="Y108">
            <v>0</v>
          </cell>
          <cell r="Z108">
            <v>0</v>
          </cell>
          <cell r="AA108">
            <v>0</v>
          </cell>
          <cell r="AB108">
            <v>677.24828445918354</v>
          </cell>
          <cell r="AD108" t="str">
            <v>Superba™ Capsules (COGS)</v>
          </cell>
          <cell r="AE108">
            <v>0</v>
          </cell>
          <cell r="AF108">
            <v>0</v>
          </cell>
          <cell r="AG108">
            <v>679.07258748377546</v>
          </cell>
          <cell r="AH108">
            <v>0</v>
          </cell>
          <cell r="AI108">
            <v>0</v>
          </cell>
          <cell r="AJ108">
            <v>0</v>
          </cell>
          <cell r="AK108">
            <v>0</v>
          </cell>
          <cell r="AL108">
            <v>679.07258748377546</v>
          </cell>
          <cell r="AN108" t="str">
            <v>Superba™ Capsules (COGS)</v>
          </cell>
          <cell r="AO108">
            <v>0</v>
          </cell>
          <cell r="AP108">
            <v>0</v>
          </cell>
          <cell r="AQ108">
            <v>1153.2834139961633</v>
          </cell>
          <cell r="AR108">
            <v>0</v>
          </cell>
          <cell r="AS108">
            <v>0</v>
          </cell>
          <cell r="AT108">
            <v>0</v>
          </cell>
          <cell r="AU108">
            <v>0</v>
          </cell>
          <cell r="AV108">
            <v>1153.2834139961633</v>
          </cell>
          <cell r="AX108" t="str">
            <v>Superba™ Capsules (COGS)</v>
          </cell>
          <cell r="AY108">
            <v>0</v>
          </cell>
          <cell r="AZ108">
            <v>0</v>
          </cell>
          <cell r="BA108">
            <v>399.38439952085713</v>
          </cell>
          <cell r="BB108">
            <v>0</v>
          </cell>
          <cell r="BC108">
            <v>0</v>
          </cell>
          <cell r="BD108">
            <v>0</v>
          </cell>
          <cell r="BE108">
            <v>0</v>
          </cell>
          <cell r="BF108">
            <v>399.38439952085713</v>
          </cell>
          <cell r="BH108" t="str">
            <v>Superba™ Capsules (COGS)</v>
          </cell>
          <cell r="BI108">
            <v>0</v>
          </cell>
          <cell r="BJ108">
            <v>0</v>
          </cell>
          <cell r="BK108">
            <v>0</v>
          </cell>
          <cell r="BL108">
            <v>0</v>
          </cell>
          <cell r="BM108">
            <v>0</v>
          </cell>
          <cell r="BN108">
            <v>0</v>
          </cell>
          <cell r="BO108">
            <v>0</v>
          </cell>
          <cell r="BP108">
            <v>0</v>
          </cell>
          <cell r="BR108" t="str">
            <v>Superba™ Capsules (COGS)</v>
          </cell>
          <cell r="BS108">
            <v>0</v>
          </cell>
          <cell r="BT108">
            <v>0</v>
          </cell>
          <cell r="BU108">
            <v>0</v>
          </cell>
          <cell r="BV108">
            <v>0</v>
          </cell>
          <cell r="BW108">
            <v>0</v>
          </cell>
          <cell r="BX108">
            <v>0</v>
          </cell>
          <cell r="BY108">
            <v>0</v>
          </cell>
          <cell r="BZ108">
            <v>0</v>
          </cell>
          <cell r="CB108" t="str">
            <v>Superba™ Capsules (COGS)</v>
          </cell>
          <cell r="CC108">
            <v>0</v>
          </cell>
          <cell r="CD108">
            <v>0</v>
          </cell>
          <cell r="CE108">
            <v>0</v>
          </cell>
          <cell r="CF108">
            <v>0</v>
          </cell>
          <cell r="CG108">
            <v>0</v>
          </cell>
          <cell r="CH108">
            <v>0</v>
          </cell>
          <cell r="CI108">
            <v>0</v>
          </cell>
          <cell r="CJ108">
            <v>0</v>
          </cell>
          <cell r="CL108" t="str">
            <v>Superba™ Capsules (COGS)</v>
          </cell>
          <cell r="CM108">
            <v>0</v>
          </cell>
          <cell r="CN108">
            <v>0</v>
          </cell>
          <cell r="CO108">
            <v>0</v>
          </cell>
          <cell r="CP108">
            <v>0</v>
          </cell>
          <cell r="CQ108">
            <v>0</v>
          </cell>
          <cell r="CR108">
            <v>0</v>
          </cell>
          <cell r="CS108">
            <v>0</v>
          </cell>
          <cell r="CT108">
            <v>0</v>
          </cell>
          <cell r="CV108" t="str">
            <v>Superba™ Capsules (COGS)</v>
          </cell>
          <cell r="CW108">
            <v>0</v>
          </cell>
          <cell r="CX108">
            <v>0</v>
          </cell>
          <cell r="CY108">
            <v>7517.615673294662</v>
          </cell>
          <cell r="CZ108">
            <v>0</v>
          </cell>
          <cell r="DA108">
            <v>0</v>
          </cell>
          <cell r="DB108">
            <v>0</v>
          </cell>
          <cell r="DC108">
            <v>0</v>
          </cell>
          <cell r="DD108">
            <v>7517.6156732946638</v>
          </cell>
          <cell r="DF108" t="str">
            <v>Superba™ Capsules (COGS)</v>
          </cell>
          <cell r="DG108">
            <v>0</v>
          </cell>
          <cell r="DH108">
            <v>0</v>
          </cell>
          <cell r="DI108">
            <v>5761.9632759856577</v>
          </cell>
          <cell r="DJ108">
            <v>0</v>
          </cell>
          <cell r="DK108">
            <v>0</v>
          </cell>
          <cell r="DL108">
            <v>0</v>
          </cell>
          <cell r="DM108">
            <v>0</v>
          </cell>
          <cell r="DN108">
            <v>5761.9632759856586</v>
          </cell>
        </row>
        <row r="109">
          <cell r="D109" t="str">
            <v>Other products (COGS)</v>
          </cell>
          <cell r="E109">
            <v>0</v>
          </cell>
          <cell r="F109">
            <v>0</v>
          </cell>
          <cell r="G109" t="str">
            <v>USD 000</v>
          </cell>
          <cell r="H109">
            <v>0</v>
          </cell>
          <cell r="I109">
            <v>0</v>
          </cell>
          <cell r="J109">
            <v>34.049999999999997</v>
          </cell>
          <cell r="K109">
            <v>-3184.5997399999901</v>
          </cell>
          <cell r="L109">
            <v>2013.982</v>
          </cell>
          <cell r="M109">
            <v>2035.5620199999998</v>
          </cell>
          <cell r="N109">
            <v>20.254999999999999</v>
          </cell>
          <cell r="O109">
            <v>0</v>
          </cell>
          <cell r="P109">
            <v>23.99</v>
          </cell>
          <cell r="Q109">
            <v>10.125</v>
          </cell>
          <cell r="R109">
            <v>1.35</v>
          </cell>
          <cell r="S109">
            <v>8.5299999999999994</v>
          </cell>
          <cell r="T109">
            <v>21.11</v>
          </cell>
          <cell r="U109">
            <v>0</v>
          </cell>
          <cell r="V109">
            <v>0</v>
          </cell>
          <cell r="W109">
            <v>18.398</v>
          </cell>
          <cell r="X109">
            <v>0</v>
          </cell>
          <cell r="Y109">
            <v>0</v>
          </cell>
          <cell r="Z109">
            <v>0</v>
          </cell>
          <cell r="AA109">
            <v>0</v>
          </cell>
          <cell r="AB109">
            <v>18.398</v>
          </cell>
          <cell r="AD109" t="str">
            <v>Other products (COGS)</v>
          </cell>
          <cell r="AE109">
            <v>0</v>
          </cell>
          <cell r="AF109">
            <v>0</v>
          </cell>
          <cell r="AG109">
            <v>0</v>
          </cell>
          <cell r="AH109">
            <v>0</v>
          </cell>
          <cell r="AI109">
            <v>0</v>
          </cell>
          <cell r="AJ109">
            <v>0</v>
          </cell>
          <cell r="AK109">
            <v>0</v>
          </cell>
          <cell r="AL109">
            <v>0</v>
          </cell>
          <cell r="AN109" t="str">
            <v>Other products (COGS)</v>
          </cell>
          <cell r="AO109">
            <v>0</v>
          </cell>
          <cell r="AP109">
            <v>0</v>
          </cell>
          <cell r="AQ109">
            <v>0</v>
          </cell>
          <cell r="AR109">
            <v>64.66</v>
          </cell>
          <cell r="AS109">
            <v>0</v>
          </cell>
          <cell r="AT109">
            <v>0</v>
          </cell>
          <cell r="AU109">
            <v>0</v>
          </cell>
          <cell r="AV109">
            <v>64.66</v>
          </cell>
          <cell r="AX109" t="str">
            <v>Other products (COGS)</v>
          </cell>
          <cell r="AY109">
            <v>0</v>
          </cell>
          <cell r="AZ109">
            <v>0</v>
          </cell>
          <cell r="BA109">
            <v>0</v>
          </cell>
          <cell r="BB109">
            <v>7.98</v>
          </cell>
          <cell r="BC109">
            <v>0</v>
          </cell>
          <cell r="BD109">
            <v>0</v>
          </cell>
          <cell r="BE109">
            <v>0</v>
          </cell>
          <cell r="BF109">
            <v>7.98</v>
          </cell>
          <cell r="BH109" t="str">
            <v>Other products (COGS)</v>
          </cell>
          <cell r="BI109">
            <v>0</v>
          </cell>
          <cell r="BJ109">
            <v>0</v>
          </cell>
          <cell r="BK109">
            <v>0</v>
          </cell>
          <cell r="BL109">
            <v>0</v>
          </cell>
          <cell r="BM109">
            <v>0</v>
          </cell>
          <cell r="BN109">
            <v>0</v>
          </cell>
          <cell r="BO109">
            <v>0</v>
          </cell>
          <cell r="BP109">
            <v>0</v>
          </cell>
          <cell r="BR109" t="str">
            <v>Other products (COGS)</v>
          </cell>
          <cell r="BS109">
            <v>0</v>
          </cell>
          <cell r="BT109">
            <v>0</v>
          </cell>
          <cell r="BU109">
            <v>0</v>
          </cell>
          <cell r="BV109">
            <v>0</v>
          </cell>
          <cell r="BW109">
            <v>0</v>
          </cell>
          <cell r="BX109">
            <v>0</v>
          </cell>
          <cell r="BY109">
            <v>0</v>
          </cell>
          <cell r="BZ109">
            <v>0</v>
          </cell>
          <cell r="CB109" t="str">
            <v>Other products (COGS)</v>
          </cell>
          <cell r="CC109">
            <v>0</v>
          </cell>
          <cell r="CD109">
            <v>0</v>
          </cell>
          <cell r="CE109">
            <v>0</v>
          </cell>
          <cell r="CF109">
            <v>0</v>
          </cell>
          <cell r="CG109">
            <v>0</v>
          </cell>
          <cell r="CH109">
            <v>0</v>
          </cell>
          <cell r="CI109">
            <v>0</v>
          </cell>
          <cell r="CJ109">
            <v>0</v>
          </cell>
          <cell r="CL109" t="str">
            <v>Other products (COGS)</v>
          </cell>
          <cell r="CM109">
            <v>0</v>
          </cell>
          <cell r="CN109">
            <v>0</v>
          </cell>
          <cell r="CO109">
            <v>0</v>
          </cell>
          <cell r="CP109">
            <v>0</v>
          </cell>
          <cell r="CQ109">
            <v>0</v>
          </cell>
          <cell r="CR109">
            <v>0</v>
          </cell>
          <cell r="CS109">
            <v>0</v>
          </cell>
          <cell r="CT109">
            <v>0</v>
          </cell>
          <cell r="CV109" t="str">
            <v>Other products (COGS)</v>
          </cell>
          <cell r="CW109">
            <v>0</v>
          </cell>
          <cell r="CX109">
            <v>0</v>
          </cell>
          <cell r="CY109">
            <v>18.398</v>
          </cell>
          <cell r="CZ109">
            <v>8745</v>
          </cell>
          <cell r="DA109">
            <v>0</v>
          </cell>
          <cell r="DB109">
            <v>0</v>
          </cell>
          <cell r="DC109">
            <v>0</v>
          </cell>
          <cell r="DD109">
            <v>8763.3979999999992</v>
          </cell>
          <cell r="DF109" t="str">
            <v>Other products (COGS)</v>
          </cell>
          <cell r="DG109">
            <v>0</v>
          </cell>
          <cell r="DH109">
            <v>0</v>
          </cell>
          <cell r="DI109">
            <v>0</v>
          </cell>
          <cell r="DJ109">
            <v>0</v>
          </cell>
          <cell r="DK109">
            <v>0</v>
          </cell>
          <cell r="DL109">
            <v>0</v>
          </cell>
          <cell r="DM109">
            <v>0</v>
          </cell>
          <cell r="DN109">
            <v>0</v>
          </cell>
        </row>
        <row r="110">
          <cell r="D110" t="str">
            <v>Cost of goods sold (COGS)</v>
          </cell>
          <cell r="E110">
            <v>0</v>
          </cell>
          <cell r="G110" t="str">
            <v>USD 000</v>
          </cell>
          <cell r="I110">
            <v>0</v>
          </cell>
          <cell r="J110">
            <v>6713.79</v>
          </cell>
          <cell r="K110">
            <v>3916.2892500000094</v>
          </cell>
          <cell r="L110">
            <v>4616.5789249999998</v>
          </cell>
          <cell r="M110">
            <v>8952.1355550000044</v>
          </cell>
          <cell r="N110">
            <v>5944.2781397142853</v>
          </cell>
          <cell r="O110">
            <v>0</v>
          </cell>
          <cell r="P110">
            <v>13069.211481853061</v>
          </cell>
          <cell r="Q110">
            <v>5821.4918476758112</v>
          </cell>
          <cell r="R110">
            <v>5692.5668971428568</v>
          </cell>
          <cell r="S110">
            <v>4311.1740130612252</v>
          </cell>
          <cell r="T110">
            <v>2838.1037222221589</v>
          </cell>
          <cell r="U110">
            <v>0</v>
          </cell>
          <cell r="V110">
            <v>0</v>
          </cell>
          <cell r="W110">
            <v>2070.6288844591836</v>
          </cell>
          <cell r="X110">
            <v>6162.8103999999985</v>
          </cell>
          <cell r="Y110">
            <v>0</v>
          </cell>
          <cell r="Z110">
            <v>0</v>
          </cell>
          <cell r="AA110">
            <v>0</v>
          </cell>
          <cell r="AB110">
            <v>8233.4392844591821</v>
          </cell>
          <cell r="AD110" t="str">
            <v>Cost of goods sold (COGS)</v>
          </cell>
          <cell r="AE110">
            <v>0</v>
          </cell>
          <cell r="AF110">
            <v>0</v>
          </cell>
          <cell r="AG110">
            <v>1359.5681874837751</v>
          </cell>
          <cell r="AH110">
            <v>5339.9291878586737</v>
          </cell>
          <cell r="AI110">
            <v>0</v>
          </cell>
          <cell r="AJ110">
            <v>0</v>
          </cell>
          <cell r="AK110">
            <v>0</v>
          </cell>
          <cell r="AL110">
            <v>6699.4973753424483</v>
          </cell>
          <cell r="AN110" t="str">
            <v>Cost of goods sold (COGS)</v>
          </cell>
          <cell r="AO110">
            <v>0</v>
          </cell>
          <cell r="AP110">
            <v>0</v>
          </cell>
          <cell r="AQ110">
            <v>3456.5012139961636</v>
          </cell>
          <cell r="AR110">
            <v>4297.2929379959269</v>
          </cell>
          <cell r="AS110">
            <v>0</v>
          </cell>
          <cell r="AT110">
            <v>0</v>
          </cell>
          <cell r="AU110">
            <v>0</v>
          </cell>
          <cell r="AV110">
            <v>7753.7941519920905</v>
          </cell>
          <cell r="AX110" t="str">
            <v>Cost of goods sold (COGS)</v>
          </cell>
          <cell r="AY110">
            <v>0</v>
          </cell>
          <cell r="AZ110">
            <v>0</v>
          </cell>
          <cell r="BA110">
            <v>1104.6601995208571</v>
          </cell>
          <cell r="BB110">
            <v>5263.446336533093</v>
          </cell>
          <cell r="BC110">
            <v>0</v>
          </cell>
          <cell r="BD110">
            <v>0</v>
          </cell>
          <cell r="BE110">
            <v>0</v>
          </cell>
          <cell r="BF110">
            <v>6368.1065360539496</v>
          </cell>
          <cell r="BH110" t="str">
            <v>Cost of goods sold (COGS)</v>
          </cell>
          <cell r="BI110">
            <v>0</v>
          </cell>
          <cell r="BJ110">
            <v>0</v>
          </cell>
          <cell r="BK110">
            <v>0</v>
          </cell>
          <cell r="BL110">
            <v>0</v>
          </cell>
          <cell r="BM110">
            <v>0</v>
          </cell>
          <cell r="BN110">
            <v>0</v>
          </cell>
          <cell r="BO110">
            <v>0</v>
          </cell>
          <cell r="BP110">
            <v>0</v>
          </cell>
          <cell r="BR110" t="str">
            <v>Cost of goods sold (COGS)</v>
          </cell>
          <cell r="BS110">
            <v>0</v>
          </cell>
          <cell r="BT110">
            <v>0</v>
          </cell>
          <cell r="BU110">
            <v>0</v>
          </cell>
          <cell r="BV110">
            <v>0</v>
          </cell>
          <cell r="BW110">
            <v>0</v>
          </cell>
          <cell r="BX110">
            <v>0</v>
          </cell>
          <cell r="BY110">
            <v>0</v>
          </cell>
          <cell r="BZ110">
            <v>0</v>
          </cell>
          <cell r="CB110" t="str">
            <v>Cost of goods sold (COGS)</v>
          </cell>
          <cell r="CC110">
            <v>0</v>
          </cell>
          <cell r="CD110">
            <v>0</v>
          </cell>
          <cell r="CE110">
            <v>0</v>
          </cell>
          <cell r="CF110">
            <v>0</v>
          </cell>
          <cell r="CG110">
            <v>0</v>
          </cell>
          <cell r="CH110">
            <v>0</v>
          </cell>
          <cell r="CI110">
            <v>0</v>
          </cell>
          <cell r="CJ110">
            <v>0</v>
          </cell>
          <cell r="CL110" t="str">
            <v>Cost of goods sold (COGS)</v>
          </cell>
          <cell r="CM110">
            <v>0</v>
          </cell>
          <cell r="CN110">
            <v>0</v>
          </cell>
          <cell r="CO110">
            <v>0</v>
          </cell>
          <cell r="CP110">
            <v>0</v>
          </cell>
          <cell r="CQ110">
            <v>0</v>
          </cell>
          <cell r="CR110">
            <v>0</v>
          </cell>
          <cell r="CS110">
            <v>0</v>
          </cell>
          <cell r="CT110">
            <v>0</v>
          </cell>
          <cell r="CV110" t="str">
            <v>Cost of goods sold (COGS)</v>
          </cell>
          <cell r="CW110">
            <v>0</v>
          </cell>
          <cell r="CX110">
            <v>0</v>
          </cell>
          <cell r="CY110">
            <v>19619.837206627995</v>
          </cell>
          <cell r="CZ110">
            <v>53682.227377858668</v>
          </cell>
          <cell r="DA110">
            <v>0</v>
          </cell>
          <cell r="DB110">
            <v>0</v>
          </cell>
          <cell r="DC110">
            <v>0</v>
          </cell>
          <cell r="DD110">
            <v>73302.064584486667</v>
          </cell>
          <cell r="DF110" t="str">
            <v>Cost of goods sold (COGS)</v>
          </cell>
          <cell r="DG110">
            <v>0</v>
          </cell>
          <cell r="DH110">
            <v>0</v>
          </cell>
          <cell r="DI110">
            <v>18668.177673444825</v>
          </cell>
          <cell r="DJ110">
            <v>40994.462585151348</v>
          </cell>
          <cell r="DK110">
            <v>0</v>
          </cell>
          <cell r="DL110">
            <v>0</v>
          </cell>
          <cell r="DM110">
            <v>0</v>
          </cell>
          <cell r="DN110">
            <v>59662.640258596162</v>
          </cell>
        </row>
        <row r="111">
          <cell r="D111">
            <v>0</v>
          </cell>
          <cell r="E111">
            <v>0</v>
          </cell>
          <cell r="G111">
            <v>0</v>
          </cell>
          <cell r="I111">
            <v>0</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cell r="Z111">
            <v>0</v>
          </cell>
          <cell r="AA111">
            <v>0</v>
          </cell>
          <cell r="AB111">
            <v>0</v>
          </cell>
          <cell r="AD111">
            <v>0</v>
          </cell>
          <cell r="AE111">
            <v>0</v>
          </cell>
          <cell r="AF111">
            <v>0</v>
          </cell>
          <cell r="AG111">
            <v>0</v>
          </cell>
          <cell r="AH111">
            <v>0</v>
          </cell>
          <cell r="AI111">
            <v>0</v>
          </cell>
          <cell r="AJ111">
            <v>0</v>
          </cell>
          <cell r="AK111">
            <v>0</v>
          </cell>
          <cell r="AL111">
            <v>0</v>
          </cell>
          <cell r="AN111">
            <v>0</v>
          </cell>
          <cell r="AO111">
            <v>0</v>
          </cell>
          <cell r="AP111">
            <v>0</v>
          </cell>
          <cell r="AQ111">
            <v>0</v>
          </cell>
          <cell r="AR111">
            <v>0</v>
          </cell>
          <cell r="AS111">
            <v>0</v>
          </cell>
          <cell r="AT111">
            <v>0</v>
          </cell>
          <cell r="AU111">
            <v>0</v>
          </cell>
          <cell r="AV111">
            <v>0</v>
          </cell>
          <cell r="AX111">
            <v>0</v>
          </cell>
          <cell r="AY111">
            <v>0</v>
          </cell>
          <cell r="AZ111">
            <v>0</v>
          </cell>
          <cell r="BA111">
            <v>0</v>
          </cell>
          <cell r="BB111">
            <v>0</v>
          </cell>
          <cell r="BC111">
            <v>0</v>
          </cell>
          <cell r="BD111">
            <v>0</v>
          </cell>
          <cell r="BE111">
            <v>0</v>
          </cell>
          <cell r="BF111">
            <v>0</v>
          </cell>
          <cell r="BH111">
            <v>0</v>
          </cell>
          <cell r="BI111">
            <v>0</v>
          </cell>
          <cell r="BJ111">
            <v>0</v>
          </cell>
          <cell r="BK111">
            <v>0</v>
          </cell>
          <cell r="BL111">
            <v>0</v>
          </cell>
          <cell r="BM111">
            <v>0</v>
          </cell>
          <cell r="BN111">
            <v>0</v>
          </cell>
          <cell r="BO111">
            <v>0</v>
          </cell>
          <cell r="BP111">
            <v>0</v>
          </cell>
          <cell r="BR111">
            <v>0</v>
          </cell>
          <cell r="BS111">
            <v>0</v>
          </cell>
          <cell r="BT111">
            <v>0</v>
          </cell>
          <cell r="BU111">
            <v>0</v>
          </cell>
          <cell r="BV111">
            <v>0</v>
          </cell>
          <cell r="BW111">
            <v>0</v>
          </cell>
          <cell r="BX111">
            <v>0</v>
          </cell>
          <cell r="BY111">
            <v>0</v>
          </cell>
          <cell r="BZ111">
            <v>0</v>
          </cell>
          <cell r="CB111">
            <v>0</v>
          </cell>
          <cell r="CC111">
            <v>0</v>
          </cell>
          <cell r="CD111">
            <v>0</v>
          </cell>
          <cell r="CE111">
            <v>0</v>
          </cell>
          <cell r="CF111">
            <v>0</v>
          </cell>
          <cell r="CG111">
            <v>0</v>
          </cell>
          <cell r="CH111">
            <v>0</v>
          </cell>
          <cell r="CI111">
            <v>0</v>
          </cell>
          <cell r="CJ111">
            <v>0</v>
          </cell>
          <cell r="CL111">
            <v>0</v>
          </cell>
          <cell r="CM111">
            <v>0</v>
          </cell>
          <cell r="CN111">
            <v>0</v>
          </cell>
          <cell r="CO111">
            <v>0</v>
          </cell>
          <cell r="CP111">
            <v>0</v>
          </cell>
          <cell r="CQ111">
            <v>0</v>
          </cell>
          <cell r="CR111">
            <v>0</v>
          </cell>
          <cell r="CS111">
            <v>0</v>
          </cell>
          <cell r="CT111">
            <v>0</v>
          </cell>
          <cell r="CV111">
            <v>0</v>
          </cell>
          <cell r="CW111">
            <v>0</v>
          </cell>
          <cell r="CX111">
            <v>0</v>
          </cell>
          <cell r="CY111">
            <v>0</v>
          </cell>
          <cell r="CZ111">
            <v>0</v>
          </cell>
          <cell r="DA111">
            <v>0</v>
          </cell>
          <cell r="DB111">
            <v>0</v>
          </cell>
          <cell r="DC111">
            <v>0</v>
          </cell>
          <cell r="DD111">
            <v>0</v>
          </cell>
          <cell r="DF111">
            <v>0</v>
          </cell>
          <cell r="DG111">
            <v>0</v>
          </cell>
          <cell r="DH111">
            <v>0</v>
          </cell>
          <cell r="DI111">
            <v>0</v>
          </cell>
          <cell r="DJ111">
            <v>0</v>
          </cell>
          <cell r="DK111">
            <v>0</v>
          </cell>
          <cell r="DL111">
            <v>0</v>
          </cell>
          <cell r="DM111">
            <v>0</v>
          </cell>
          <cell r="DN111">
            <v>0</v>
          </cell>
        </row>
        <row r="112">
          <cell r="D112" t="str">
            <v>Qrill™ Aqua (CTI)</v>
          </cell>
          <cell r="E112">
            <v>0</v>
          </cell>
          <cell r="G112" t="str">
            <v>USD 000</v>
          </cell>
          <cell r="I112">
            <v>0</v>
          </cell>
          <cell r="J112">
            <v>-7452.8107499999996</v>
          </cell>
          <cell r="K112">
            <v>-6191.8457500000004</v>
          </cell>
          <cell r="L112">
            <v>-5930.6350000000002</v>
          </cell>
          <cell r="M112">
            <v>-4733.3740091549298</v>
          </cell>
          <cell r="N112">
            <v>-5963.2674952790785</v>
          </cell>
          <cell r="O112">
            <v>0</v>
          </cell>
          <cell r="P112">
            <v>-6798.2939999999999</v>
          </cell>
          <cell r="Q112">
            <v>-1979.088</v>
          </cell>
          <cell r="R112">
            <v>0</v>
          </cell>
          <cell r="S112">
            <v>0</v>
          </cell>
          <cell r="T112">
            <v>-2568.9899999999998</v>
          </cell>
          <cell r="U112">
            <v>-12272.575000000001</v>
          </cell>
          <cell r="V112">
            <v>0</v>
          </cell>
          <cell r="W112">
            <v>0</v>
          </cell>
          <cell r="X112">
            <v>0</v>
          </cell>
          <cell r="Y112">
            <v>0</v>
          </cell>
          <cell r="Z112">
            <v>0</v>
          </cell>
          <cell r="AA112">
            <v>0</v>
          </cell>
          <cell r="AB112">
            <v>-12272.575000000001</v>
          </cell>
          <cell r="AD112" t="str">
            <v>Qrill™ Aqua (CTI)</v>
          </cell>
          <cell r="AE112">
            <v>-2152.1752000000006</v>
          </cell>
          <cell r="AF112">
            <v>0</v>
          </cell>
          <cell r="AG112">
            <v>0</v>
          </cell>
          <cell r="AH112">
            <v>0</v>
          </cell>
          <cell r="AI112">
            <v>0</v>
          </cell>
          <cell r="AJ112">
            <v>0</v>
          </cell>
          <cell r="AK112">
            <v>0</v>
          </cell>
          <cell r="AL112">
            <v>-2152.1752000000006</v>
          </cell>
          <cell r="AN112" t="str">
            <v>Qrill™ Aqua (CTI)</v>
          </cell>
          <cell r="AO112">
            <v>-9108.2279999999992</v>
          </cell>
          <cell r="AP112">
            <v>0</v>
          </cell>
          <cell r="AQ112">
            <v>0</v>
          </cell>
          <cell r="AR112">
            <v>0</v>
          </cell>
          <cell r="AS112">
            <v>0</v>
          </cell>
          <cell r="AT112">
            <v>0</v>
          </cell>
          <cell r="AU112">
            <v>0</v>
          </cell>
          <cell r="AV112">
            <v>-9108.2279999999992</v>
          </cell>
          <cell r="AX112" t="str">
            <v>Qrill™ Aqua (CTI)</v>
          </cell>
          <cell r="AY112">
            <v>-3791.142949999999</v>
          </cell>
          <cell r="AZ112">
            <v>0</v>
          </cell>
          <cell r="BA112">
            <v>0</v>
          </cell>
          <cell r="BB112">
            <v>0</v>
          </cell>
          <cell r="BC112">
            <v>0</v>
          </cell>
          <cell r="BD112">
            <v>0</v>
          </cell>
          <cell r="BE112">
            <v>0</v>
          </cell>
          <cell r="BF112">
            <v>-3791.142949999999</v>
          </cell>
          <cell r="BH112" t="str">
            <v>Qrill™ Aqua (CTI)</v>
          </cell>
          <cell r="BI112">
            <v>0</v>
          </cell>
          <cell r="BJ112">
            <v>0</v>
          </cell>
          <cell r="BK112">
            <v>0</v>
          </cell>
          <cell r="BL112">
            <v>0</v>
          </cell>
          <cell r="BM112">
            <v>0</v>
          </cell>
          <cell r="BN112">
            <v>0</v>
          </cell>
          <cell r="BO112">
            <v>0</v>
          </cell>
          <cell r="BP112">
            <v>0</v>
          </cell>
          <cell r="BR112" t="str">
            <v>Qrill™ Aqua (CTI)</v>
          </cell>
          <cell r="BS112">
            <v>0</v>
          </cell>
          <cell r="BT112">
            <v>0</v>
          </cell>
          <cell r="BU112">
            <v>0</v>
          </cell>
          <cell r="BV112">
            <v>0</v>
          </cell>
          <cell r="BW112">
            <v>0</v>
          </cell>
          <cell r="BX112">
            <v>0</v>
          </cell>
          <cell r="BY112">
            <v>0</v>
          </cell>
          <cell r="BZ112">
            <v>0</v>
          </cell>
          <cell r="CB112" t="str">
            <v>Qrill™ Aqua (CTI)</v>
          </cell>
          <cell r="CC112">
            <v>0</v>
          </cell>
          <cell r="CD112">
            <v>0</v>
          </cell>
          <cell r="CE112">
            <v>0</v>
          </cell>
          <cell r="CF112">
            <v>0</v>
          </cell>
          <cell r="CG112">
            <v>0</v>
          </cell>
          <cell r="CH112">
            <v>0</v>
          </cell>
          <cell r="CI112">
            <v>0</v>
          </cell>
          <cell r="CJ112">
            <v>0</v>
          </cell>
          <cell r="CL112" t="str">
            <v>Qrill™ Aqua (CTI)</v>
          </cell>
          <cell r="CM112">
            <v>0</v>
          </cell>
          <cell r="CN112">
            <v>0</v>
          </cell>
          <cell r="CO112">
            <v>0</v>
          </cell>
          <cell r="CP112">
            <v>0</v>
          </cell>
          <cell r="CQ112">
            <v>0</v>
          </cell>
          <cell r="CR112">
            <v>0</v>
          </cell>
          <cell r="CS112">
            <v>0</v>
          </cell>
          <cell r="CT112">
            <v>0</v>
          </cell>
          <cell r="CV112" t="str">
            <v>Qrill™ Aqua (CTI)</v>
          </cell>
          <cell r="CW112">
            <v>-52869.947762652664</v>
          </cell>
          <cell r="CX112">
            <v>0</v>
          </cell>
          <cell r="CY112">
            <v>0</v>
          </cell>
          <cell r="CZ112">
            <v>0</v>
          </cell>
          <cell r="DA112">
            <v>0</v>
          </cell>
          <cell r="DB112">
            <v>0</v>
          </cell>
          <cell r="DC112">
            <v>0</v>
          </cell>
          <cell r="DD112">
            <v>-52869.947762652657</v>
          </cell>
          <cell r="DF112" t="str">
            <v>Qrill™ Aqua (CTI)</v>
          </cell>
          <cell r="DG112">
            <v>-41155.177916781293</v>
          </cell>
          <cell r="DH112">
            <v>0</v>
          </cell>
          <cell r="DI112">
            <v>0</v>
          </cell>
          <cell r="DJ112">
            <v>0</v>
          </cell>
          <cell r="DK112">
            <v>0</v>
          </cell>
          <cell r="DL112">
            <v>0</v>
          </cell>
          <cell r="DM112">
            <v>0</v>
          </cell>
          <cell r="DN112">
            <v>-41155.177916781293</v>
          </cell>
        </row>
        <row r="113">
          <cell r="D113" t="str">
            <v>Qrill™ Pet (CTI)</v>
          </cell>
          <cell r="E113">
            <v>0</v>
          </cell>
          <cell r="G113" t="str">
            <v>USD 000</v>
          </cell>
          <cell r="I113">
            <v>0</v>
          </cell>
          <cell r="J113">
            <v>-72.557749999999999</v>
          </cell>
          <cell r="K113">
            <v>-511.42774999999995</v>
          </cell>
          <cell r="L113">
            <v>-176.32499999999999</v>
          </cell>
          <cell r="M113">
            <v>-933.375</v>
          </cell>
          <cell r="N113">
            <v>-256.02499999999998</v>
          </cell>
          <cell r="O113">
            <v>0</v>
          </cell>
          <cell r="P113">
            <v>0</v>
          </cell>
          <cell r="Q113">
            <v>0</v>
          </cell>
          <cell r="R113">
            <v>-2.5190000000000001</v>
          </cell>
          <cell r="S113">
            <v>0</v>
          </cell>
          <cell r="T113">
            <v>0</v>
          </cell>
          <cell r="U113">
            <v>-42.75</v>
          </cell>
          <cell r="V113">
            <v>0</v>
          </cell>
          <cell r="W113">
            <v>0</v>
          </cell>
          <cell r="X113">
            <v>0</v>
          </cell>
          <cell r="Y113">
            <v>0</v>
          </cell>
          <cell r="Z113">
            <v>0</v>
          </cell>
          <cell r="AA113">
            <v>0</v>
          </cell>
          <cell r="AB113">
            <v>-42.75</v>
          </cell>
          <cell r="AD113" t="str">
            <v>Qrill™ Pet (CTI)</v>
          </cell>
          <cell r="AE113">
            <v>-336.26400000000001</v>
          </cell>
          <cell r="AF113">
            <v>0</v>
          </cell>
          <cell r="AG113">
            <v>0</v>
          </cell>
          <cell r="AH113">
            <v>0</v>
          </cell>
          <cell r="AI113">
            <v>0</v>
          </cell>
          <cell r="AJ113">
            <v>0</v>
          </cell>
          <cell r="AK113">
            <v>0</v>
          </cell>
          <cell r="AL113">
            <v>-336.26400000000001</v>
          </cell>
          <cell r="AN113" t="str">
            <v>Qrill™ Pet (CTI)</v>
          </cell>
          <cell r="AO113">
            <v>-726.375</v>
          </cell>
          <cell r="AP113">
            <v>0</v>
          </cell>
          <cell r="AQ113">
            <v>0</v>
          </cell>
          <cell r="AR113">
            <v>0</v>
          </cell>
          <cell r="AS113">
            <v>0</v>
          </cell>
          <cell r="AT113">
            <v>0</v>
          </cell>
          <cell r="AU113">
            <v>0</v>
          </cell>
          <cell r="AV113">
            <v>-726.375</v>
          </cell>
          <cell r="AX113" t="str">
            <v>Qrill™ Pet (CTI)</v>
          </cell>
          <cell r="AY113">
            <v>-94.177499999999995</v>
          </cell>
          <cell r="AZ113">
            <v>0</v>
          </cell>
          <cell r="BA113">
            <v>0</v>
          </cell>
          <cell r="BB113">
            <v>0</v>
          </cell>
          <cell r="BC113">
            <v>0</v>
          </cell>
          <cell r="BD113">
            <v>0</v>
          </cell>
          <cell r="BE113">
            <v>0</v>
          </cell>
          <cell r="BF113">
            <v>-94.177499999999995</v>
          </cell>
          <cell r="BH113" t="str">
            <v>Qrill™ Pet (CTI)</v>
          </cell>
          <cell r="BI113">
            <v>0</v>
          </cell>
          <cell r="BJ113">
            <v>0</v>
          </cell>
          <cell r="BK113">
            <v>0</v>
          </cell>
          <cell r="BL113">
            <v>0</v>
          </cell>
          <cell r="BM113">
            <v>0</v>
          </cell>
          <cell r="BN113">
            <v>0</v>
          </cell>
          <cell r="BO113">
            <v>0</v>
          </cell>
          <cell r="BP113">
            <v>0</v>
          </cell>
          <cell r="BR113" t="str">
            <v>Qrill™ Pet (CTI)</v>
          </cell>
          <cell r="BS113">
            <v>0</v>
          </cell>
          <cell r="BT113">
            <v>0</v>
          </cell>
          <cell r="BU113">
            <v>0</v>
          </cell>
          <cell r="BV113">
            <v>0</v>
          </cell>
          <cell r="BW113">
            <v>0</v>
          </cell>
          <cell r="BX113">
            <v>0</v>
          </cell>
          <cell r="BY113">
            <v>0</v>
          </cell>
          <cell r="BZ113">
            <v>0</v>
          </cell>
          <cell r="CB113" t="str">
            <v>Qrill™ Pet (CTI)</v>
          </cell>
          <cell r="CC113">
            <v>0</v>
          </cell>
          <cell r="CD113">
            <v>0</v>
          </cell>
          <cell r="CE113">
            <v>0</v>
          </cell>
          <cell r="CF113">
            <v>0</v>
          </cell>
          <cell r="CG113">
            <v>0</v>
          </cell>
          <cell r="CH113">
            <v>0</v>
          </cell>
          <cell r="CI113">
            <v>0</v>
          </cell>
          <cell r="CJ113">
            <v>0</v>
          </cell>
          <cell r="CL113" t="str">
            <v>Qrill™ Pet (CTI)</v>
          </cell>
          <cell r="CM113">
            <v>0</v>
          </cell>
          <cell r="CN113">
            <v>0</v>
          </cell>
          <cell r="CO113">
            <v>0</v>
          </cell>
          <cell r="CP113">
            <v>0</v>
          </cell>
          <cell r="CQ113">
            <v>0</v>
          </cell>
          <cell r="CR113">
            <v>0</v>
          </cell>
          <cell r="CS113">
            <v>0</v>
          </cell>
          <cell r="CT113">
            <v>0</v>
          </cell>
          <cell r="CV113" t="str">
            <v>Qrill™ Pet (CTI)</v>
          </cell>
          <cell r="CW113">
            <v>-1953.5473333333334</v>
          </cell>
          <cell r="CX113">
            <v>0</v>
          </cell>
          <cell r="CY113">
            <v>0</v>
          </cell>
          <cell r="CZ113">
            <v>0</v>
          </cell>
          <cell r="DA113">
            <v>0</v>
          </cell>
          <cell r="DB113">
            <v>0</v>
          </cell>
          <cell r="DC113">
            <v>0</v>
          </cell>
          <cell r="DD113">
            <v>-1953.5473333333334</v>
          </cell>
          <cell r="DF113" t="str">
            <v>Qrill™ Pet (CTI)</v>
          </cell>
          <cell r="DG113">
            <v>-2280</v>
          </cell>
          <cell r="DH113">
            <v>0</v>
          </cell>
          <cell r="DI113">
            <v>0</v>
          </cell>
          <cell r="DJ113">
            <v>0</v>
          </cell>
          <cell r="DK113">
            <v>0</v>
          </cell>
          <cell r="DL113">
            <v>0</v>
          </cell>
          <cell r="DM113">
            <v>0</v>
          </cell>
          <cell r="DN113">
            <v>-2280</v>
          </cell>
        </row>
        <row r="114">
          <cell r="D114" t="str">
            <v>Nutra (CTI)</v>
          </cell>
          <cell r="E114">
            <v>0</v>
          </cell>
          <cell r="G114" t="str">
            <v>USD 000</v>
          </cell>
          <cell r="I114">
            <v>0</v>
          </cell>
          <cell r="J114">
            <v>0</v>
          </cell>
          <cell r="K114">
            <v>-2575.9712399999999</v>
          </cell>
          <cell r="L114">
            <v>2108.6799999999998</v>
          </cell>
          <cell r="M114">
            <v>-342.50500000000102</v>
          </cell>
          <cell r="N114">
            <v>45.53</v>
          </cell>
          <cell r="O114">
            <v>0</v>
          </cell>
          <cell r="P114">
            <v>0</v>
          </cell>
          <cell r="Q114">
            <v>0</v>
          </cell>
          <cell r="R114">
            <v>0</v>
          </cell>
          <cell r="S114">
            <v>0</v>
          </cell>
          <cell r="T114">
            <v>-10.615</v>
          </cell>
          <cell r="U114">
            <v>0</v>
          </cell>
          <cell r="V114">
            <v>0</v>
          </cell>
          <cell r="W114">
            <v>0</v>
          </cell>
          <cell r="X114">
            <v>0</v>
          </cell>
          <cell r="Y114">
            <v>0</v>
          </cell>
          <cell r="Z114">
            <v>0</v>
          </cell>
          <cell r="AA114">
            <v>0</v>
          </cell>
          <cell r="AB114">
            <v>0</v>
          </cell>
          <cell r="AD114" t="str">
            <v>Nutra (CTI)</v>
          </cell>
          <cell r="AE114">
            <v>0</v>
          </cell>
          <cell r="AF114">
            <v>0</v>
          </cell>
          <cell r="AG114">
            <v>0</v>
          </cell>
          <cell r="AH114">
            <v>0</v>
          </cell>
          <cell r="AI114">
            <v>0</v>
          </cell>
          <cell r="AJ114">
            <v>0</v>
          </cell>
          <cell r="AK114">
            <v>0</v>
          </cell>
          <cell r="AL114">
            <v>0</v>
          </cell>
          <cell r="AN114" t="str">
            <v>Nutra (CTI)</v>
          </cell>
          <cell r="AO114">
            <v>0</v>
          </cell>
          <cell r="AP114">
            <v>0</v>
          </cell>
          <cell r="AQ114">
            <v>0</v>
          </cell>
          <cell r="AR114">
            <v>0</v>
          </cell>
          <cell r="AS114">
            <v>0</v>
          </cell>
          <cell r="AT114">
            <v>0</v>
          </cell>
          <cell r="AU114">
            <v>0</v>
          </cell>
          <cell r="AV114">
            <v>0</v>
          </cell>
          <cell r="AX114" t="str">
            <v>Nutra (CTI)</v>
          </cell>
          <cell r="AY114">
            <v>0</v>
          </cell>
          <cell r="AZ114">
            <v>0</v>
          </cell>
          <cell r="BA114">
            <v>0</v>
          </cell>
          <cell r="BB114">
            <v>0</v>
          </cell>
          <cell r="BC114">
            <v>0</v>
          </cell>
          <cell r="BD114">
            <v>0</v>
          </cell>
          <cell r="BE114">
            <v>0</v>
          </cell>
          <cell r="BF114">
            <v>0</v>
          </cell>
          <cell r="BH114" t="str">
            <v>Nutra (CTI)</v>
          </cell>
          <cell r="BI114">
            <v>0</v>
          </cell>
          <cell r="BJ114">
            <v>0</v>
          </cell>
          <cell r="BK114">
            <v>0</v>
          </cell>
          <cell r="BL114">
            <v>0</v>
          </cell>
          <cell r="BM114">
            <v>0</v>
          </cell>
          <cell r="BN114">
            <v>0</v>
          </cell>
          <cell r="BO114">
            <v>0</v>
          </cell>
          <cell r="BP114">
            <v>0</v>
          </cell>
          <cell r="BR114" t="str">
            <v>Nutra (CTI)</v>
          </cell>
          <cell r="BS114">
            <v>0</v>
          </cell>
          <cell r="BT114">
            <v>0</v>
          </cell>
          <cell r="BU114">
            <v>0</v>
          </cell>
          <cell r="BV114">
            <v>0</v>
          </cell>
          <cell r="BW114">
            <v>0</v>
          </cell>
          <cell r="BX114">
            <v>0</v>
          </cell>
          <cell r="BY114">
            <v>0</v>
          </cell>
          <cell r="BZ114">
            <v>0</v>
          </cell>
          <cell r="CB114" t="str">
            <v>Nutra (CTI)</v>
          </cell>
          <cell r="CC114">
            <v>0</v>
          </cell>
          <cell r="CD114">
            <v>0</v>
          </cell>
          <cell r="CE114">
            <v>0</v>
          </cell>
          <cell r="CF114">
            <v>0</v>
          </cell>
          <cell r="CG114">
            <v>0</v>
          </cell>
          <cell r="CH114">
            <v>0</v>
          </cell>
          <cell r="CI114">
            <v>0</v>
          </cell>
          <cell r="CJ114">
            <v>0</v>
          </cell>
          <cell r="CL114" t="str">
            <v>Nutra (CTI)</v>
          </cell>
          <cell r="CM114">
            <v>0</v>
          </cell>
          <cell r="CN114">
            <v>0</v>
          </cell>
          <cell r="CO114">
            <v>0</v>
          </cell>
          <cell r="CP114">
            <v>0</v>
          </cell>
          <cell r="CQ114">
            <v>0</v>
          </cell>
          <cell r="CR114">
            <v>0</v>
          </cell>
          <cell r="CS114">
            <v>0</v>
          </cell>
          <cell r="CT114">
            <v>0</v>
          </cell>
          <cell r="CV114" t="str">
            <v>Nutra (CTI)</v>
          </cell>
          <cell r="CW114">
            <v>0</v>
          </cell>
          <cell r="CX114">
            <v>5579.0976594027434</v>
          </cell>
          <cell r="CY114">
            <v>0</v>
          </cell>
          <cell r="CZ114">
            <v>0</v>
          </cell>
          <cell r="DA114">
            <v>0</v>
          </cell>
          <cell r="DB114">
            <v>0</v>
          </cell>
          <cell r="DC114">
            <v>0</v>
          </cell>
          <cell r="DD114">
            <v>5579.0976594027434</v>
          </cell>
          <cell r="DF114" t="str">
            <v>Nutra (CTI)</v>
          </cell>
          <cell r="DG114">
            <v>-950</v>
          </cell>
          <cell r="DH114">
            <v>6462.0085322264531</v>
          </cell>
          <cell r="DI114">
            <v>0</v>
          </cell>
          <cell r="DJ114">
            <v>0</v>
          </cell>
          <cell r="DK114">
            <v>0</v>
          </cell>
          <cell r="DL114">
            <v>0</v>
          </cell>
          <cell r="DM114">
            <v>0</v>
          </cell>
          <cell r="DN114">
            <v>5512.0085322264513</v>
          </cell>
        </row>
        <row r="115">
          <cell r="D115" t="str">
            <v>Paste (CTI)</v>
          </cell>
          <cell r="E115">
            <v>0</v>
          </cell>
          <cell r="G115" t="str">
            <v>USD 000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D115" t="str">
            <v>Paste (CTI)</v>
          </cell>
          <cell r="AE115">
            <v>0</v>
          </cell>
          <cell r="AF115">
            <v>0</v>
          </cell>
          <cell r="AG115">
            <v>0</v>
          </cell>
          <cell r="AH115">
            <v>0</v>
          </cell>
          <cell r="AI115">
            <v>0</v>
          </cell>
          <cell r="AJ115">
            <v>0</v>
          </cell>
          <cell r="AK115">
            <v>0</v>
          </cell>
          <cell r="AL115">
            <v>0</v>
          </cell>
          <cell r="AN115" t="str">
            <v>Paste (CTI)</v>
          </cell>
          <cell r="AO115">
            <v>0</v>
          </cell>
          <cell r="AP115">
            <v>0</v>
          </cell>
          <cell r="AQ115">
            <v>0</v>
          </cell>
          <cell r="AR115">
            <v>0</v>
          </cell>
          <cell r="AS115">
            <v>0</v>
          </cell>
          <cell r="AT115">
            <v>0</v>
          </cell>
          <cell r="AU115">
            <v>0</v>
          </cell>
          <cell r="AV115">
            <v>0</v>
          </cell>
          <cell r="AX115" t="str">
            <v>Paste (CTI)</v>
          </cell>
          <cell r="AY115">
            <v>0</v>
          </cell>
          <cell r="AZ115">
            <v>0</v>
          </cell>
          <cell r="BA115">
            <v>0</v>
          </cell>
          <cell r="BB115">
            <v>0</v>
          </cell>
          <cell r="BC115">
            <v>0</v>
          </cell>
          <cell r="BD115">
            <v>0</v>
          </cell>
          <cell r="BE115">
            <v>0</v>
          </cell>
          <cell r="BF115">
            <v>0</v>
          </cell>
          <cell r="BH115" t="str">
            <v>Paste (CTI)</v>
          </cell>
          <cell r="BI115">
            <v>0</v>
          </cell>
          <cell r="BJ115">
            <v>0</v>
          </cell>
          <cell r="BK115">
            <v>0</v>
          </cell>
          <cell r="BL115">
            <v>0</v>
          </cell>
          <cell r="BM115">
            <v>0</v>
          </cell>
          <cell r="BN115">
            <v>0</v>
          </cell>
          <cell r="BO115">
            <v>0</v>
          </cell>
          <cell r="BP115">
            <v>0</v>
          </cell>
          <cell r="BR115" t="str">
            <v>Paste (CTI)</v>
          </cell>
          <cell r="BS115">
            <v>0</v>
          </cell>
          <cell r="BT115">
            <v>0</v>
          </cell>
          <cell r="BU115">
            <v>0</v>
          </cell>
          <cell r="BV115">
            <v>0</v>
          </cell>
          <cell r="BW115">
            <v>0</v>
          </cell>
          <cell r="BX115">
            <v>0</v>
          </cell>
          <cell r="BY115">
            <v>0</v>
          </cell>
          <cell r="BZ115">
            <v>0</v>
          </cell>
          <cell r="CB115" t="str">
            <v>Paste (CTI)</v>
          </cell>
          <cell r="CC115">
            <v>0</v>
          </cell>
          <cell r="CD115">
            <v>0</v>
          </cell>
          <cell r="CE115">
            <v>0</v>
          </cell>
          <cell r="CF115">
            <v>0</v>
          </cell>
          <cell r="CG115">
            <v>0</v>
          </cell>
          <cell r="CH115">
            <v>0</v>
          </cell>
          <cell r="CI115">
            <v>0</v>
          </cell>
          <cell r="CJ115">
            <v>0</v>
          </cell>
          <cell r="CL115" t="str">
            <v>Paste (CTI)</v>
          </cell>
          <cell r="CM115">
            <v>0</v>
          </cell>
          <cell r="CN115">
            <v>0</v>
          </cell>
          <cell r="CO115">
            <v>0</v>
          </cell>
          <cell r="CP115">
            <v>0</v>
          </cell>
          <cell r="CQ115">
            <v>0</v>
          </cell>
          <cell r="CR115">
            <v>0</v>
          </cell>
          <cell r="CS115">
            <v>0</v>
          </cell>
          <cell r="CT115">
            <v>0</v>
          </cell>
          <cell r="CV115" t="str">
            <v>Paste (CTI)</v>
          </cell>
          <cell r="CW115">
            <v>0</v>
          </cell>
          <cell r="CX115">
            <v>0</v>
          </cell>
          <cell r="CY115">
            <v>0</v>
          </cell>
          <cell r="CZ115">
            <v>0</v>
          </cell>
          <cell r="DA115">
            <v>0</v>
          </cell>
          <cell r="DB115">
            <v>0</v>
          </cell>
          <cell r="DC115">
            <v>0</v>
          </cell>
          <cell r="DD115">
            <v>0</v>
          </cell>
          <cell r="DF115" t="str">
            <v>Paste (CTI)</v>
          </cell>
          <cell r="DG115">
            <v>0</v>
          </cell>
          <cell r="DH115">
            <v>0</v>
          </cell>
          <cell r="DI115">
            <v>0</v>
          </cell>
          <cell r="DJ115">
            <v>0</v>
          </cell>
          <cell r="DK115">
            <v>0</v>
          </cell>
          <cell r="DL115">
            <v>0</v>
          </cell>
          <cell r="DM115">
            <v>0</v>
          </cell>
          <cell r="DN115">
            <v>0</v>
          </cell>
        </row>
        <row r="116">
          <cell r="D116" t="str">
            <v>Asta oil (CTI)</v>
          </cell>
          <cell r="E116">
            <v>0</v>
          </cell>
          <cell r="G116" t="str">
            <v>USD 000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cell r="AD116" t="str">
            <v>Asta oil (CTI)</v>
          </cell>
          <cell r="AE116">
            <v>0</v>
          </cell>
          <cell r="AF116">
            <v>0</v>
          </cell>
          <cell r="AG116">
            <v>0</v>
          </cell>
          <cell r="AH116">
            <v>0</v>
          </cell>
          <cell r="AI116">
            <v>0</v>
          </cell>
          <cell r="AJ116">
            <v>0</v>
          </cell>
          <cell r="AK116">
            <v>0</v>
          </cell>
          <cell r="AL116">
            <v>0</v>
          </cell>
          <cell r="AN116" t="str">
            <v>Asta oil (CTI)</v>
          </cell>
          <cell r="AO116">
            <v>0</v>
          </cell>
          <cell r="AP116">
            <v>0</v>
          </cell>
          <cell r="AQ116">
            <v>0</v>
          </cell>
          <cell r="AR116">
            <v>0</v>
          </cell>
          <cell r="AS116">
            <v>0</v>
          </cell>
          <cell r="AT116">
            <v>0</v>
          </cell>
          <cell r="AU116">
            <v>0</v>
          </cell>
          <cell r="AV116">
            <v>0</v>
          </cell>
          <cell r="AX116" t="str">
            <v>Asta oil (CTI)</v>
          </cell>
          <cell r="AY116">
            <v>0</v>
          </cell>
          <cell r="AZ116">
            <v>0</v>
          </cell>
          <cell r="BA116">
            <v>0</v>
          </cell>
          <cell r="BB116">
            <v>0</v>
          </cell>
          <cell r="BC116">
            <v>0</v>
          </cell>
          <cell r="BD116">
            <v>0</v>
          </cell>
          <cell r="BE116">
            <v>0</v>
          </cell>
          <cell r="BF116">
            <v>0</v>
          </cell>
          <cell r="BH116" t="str">
            <v>Asta oil (CTI)</v>
          </cell>
          <cell r="BI116">
            <v>0</v>
          </cell>
          <cell r="BJ116">
            <v>0</v>
          </cell>
          <cell r="BK116">
            <v>0</v>
          </cell>
          <cell r="BL116">
            <v>0</v>
          </cell>
          <cell r="BM116">
            <v>0</v>
          </cell>
          <cell r="BN116">
            <v>0</v>
          </cell>
          <cell r="BO116">
            <v>0</v>
          </cell>
          <cell r="BP116">
            <v>0</v>
          </cell>
          <cell r="BR116" t="str">
            <v>Asta oil (CTI)</v>
          </cell>
          <cell r="BS116">
            <v>0</v>
          </cell>
          <cell r="BT116">
            <v>0</v>
          </cell>
          <cell r="BU116">
            <v>0</v>
          </cell>
          <cell r="BV116">
            <v>0</v>
          </cell>
          <cell r="BW116">
            <v>0</v>
          </cell>
          <cell r="BX116">
            <v>0</v>
          </cell>
          <cell r="BY116">
            <v>0</v>
          </cell>
          <cell r="BZ116">
            <v>0</v>
          </cell>
          <cell r="CB116" t="str">
            <v>Asta oil (CTI)</v>
          </cell>
          <cell r="CC116">
            <v>0</v>
          </cell>
          <cell r="CD116">
            <v>0</v>
          </cell>
          <cell r="CE116">
            <v>0</v>
          </cell>
          <cell r="CF116">
            <v>0</v>
          </cell>
          <cell r="CG116">
            <v>0</v>
          </cell>
          <cell r="CH116">
            <v>0</v>
          </cell>
          <cell r="CI116">
            <v>0</v>
          </cell>
          <cell r="CJ116">
            <v>0</v>
          </cell>
          <cell r="CL116" t="str">
            <v>Asta oil (CTI)</v>
          </cell>
          <cell r="CM116">
            <v>0</v>
          </cell>
          <cell r="CN116">
            <v>0</v>
          </cell>
          <cell r="CO116">
            <v>0</v>
          </cell>
          <cell r="CP116">
            <v>0</v>
          </cell>
          <cell r="CQ116">
            <v>0</v>
          </cell>
          <cell r="CR116">
            <v>0</v>
          </cell>
          <cell r="CS116">
            <v>0</v>
          </cell>
          <cell r="CT116">
            <v>0</v>
          </cell>
          <cell r="CV116" t="str">
            <v>Asta oil (CTI)</v>
          </cell>
          <cell r="CW116">
            <v>-38.894695980000009</v>
          </cell>
          <cell r="CX116">
            <v>0</v>
          </cell>
          <cell r="CY116">
            <v>0</v>
          </cell>
          <cell r="CZ116">
            <v>0</v>
          </cell>
          <cell r="DA116">
            <v>0</v>
          </cell>
          <cell r="DB116">
            <v>0</v>
          </cell>
          <cell r="DC116">
            <v>0</v>
          </cell>
          <cell r="DD116">
            <v>-38.894695980000009</v>
          </cell>
          <cell r="DF116" t="str">
            <v>Asta oil (CTI)</v>
          </cell>
          <cell r="DG116">
            <v>-92.58395999999999</v>
          </cell>
          <cell r="DH116">
            <v>0</v>
          </cell>
          <cell r="DI116">
            <v>0</v>
          </cell>
          <cell r="DJ116">
            <v>0</v>
          </cell>
          <cell r="DK116">
            <v>0</v>
          </cell>
          <cell r="DL116">
            <v>0</v>
          </cell>
          <cell r="DM116">
            <v>0</v>
          </cell>
          <cell r="DN116">
            <v>-92.58395999999999</v>
          </cell>
        </row>
        <row r="117">
          <cell r="D117" t="str">
            <v>Superba™ Bulk (CTI)</v>
          </cell>
          <cell r="E117">
            <v>0</v>
          </cell>
          <cell r="G117" t="str">
            <v>USD 000</v>
          </cell>
          <cell r="I117">
            <v>0</v>
          </cell>
          <cell r="J117">
            <v>-2833.3</v>
          </cell>
          <cell r="K117">
            <v>-1895.4871999999998</v>
          </cell>
          <cell r="L117">
            <v>-4283.348</v>
          </cell>
          <cell r="M117">
            <v>-1383.3141499999992</v>
          </cell>
          <cell r="N117">
            <v>-2801.674</v>
          </cell>
          <cell r="O117">
            <v>0</v>
          </cell>
          <cell r="P117">
            <v>-1794.66</v>
          </cell>
          <cell r="Q117">
            <v>-601.995</v>
          </cell>
          <cell r="R117">
            <v>-599.36699999999996</v>
          </cell>
          <cell r="S117">
            <v>-280.029</v>
          </cell>
          <cell r="T117">
            <v>-238.857</v>
          </cell>
          <cell r="U117">
            <v>0</v>
          </cell>
          <cell r="V117">
            <v>-444.16399999999999</v>
          </cell>
          <cell r="W117">
            <v>0</v>
          </cell>
          <cell r="X117">
            <v>0</v>
          </cell>
          <cell r="Y117">
            <v>0</v>
          </cell>
          <cell r="Z117">
            <v>0</v>
          </cell>
          <cell r="AA117">
            <v>0</v>
          </cell>
          <cell r="AB117">
            <v>-444.16399999999999</v>
          </cell>
          <cell r="AD117" t="str">
            <v>Superba™ Bulk (CTI)</v>
          </cell>
          <cell r="AE117">
            <v>0</v>
          </cell>
          <cell r="AF117">
            <v>-1036.867</v>
          </cell>
          <cell r="AG117">
            <v>0</v>
          </cell>
          <cell r="AH117">
            <v>0</v>
          </cell>
          <cell r="AI117">
            <v>0</v>
          </cell>
          <cell r="AJ117">
            <v>0</v>
          </cell>
          <cell r="AK117">
            <v>0</v>
          </cell>
          <cell r="AL117">
            <v>-1036.867</v>
          </cell>
          <cell r="AN117" t="str">
            <v>Superba™ Bulk (CTI)</v>
          </cell>
          <cell r="AO117">
            <v>0</v>
          </cell>
          <cell r="AP117">
            <v>-686.84100000000001</v>
          </cell>
          <cell r="AQ117">
            <v>0</v>
          </cell>
          <cell r="AR117">
            <v>0</v>
          </cell>
          <cell r="AS117">
            <v>0</v>
          </cell>
          <cell r="AT117">
            <v>0</v>
          </cell>
          <cell r="AU117">
            <v>0</v>
          </cell>
          <cell r="AV117">
            <v>-686.84100000000001</v>
          </cell>
          <cell r="AX117" t="str">
            <v>Superba™ Bulk (CTI)</v>
          </cell>
          <cell r="AY117">
            <v>0</v>
          </cell>
          <cell r="AZ117">
            <v>-1631.1189999999999</v>
          </cell>
          <cell r="BA117">
            <v>0</v>
          </cell>
          <cell r="BB117">
            <v>0</v>
          </cell>
          <cell r="BC117">
            <v>0</v>
          </cell>
          <cell r="BD117">
            <v>0</v>
          </cell>
          <cell r="BE117">
            <v>0</v>
          </cell>
          <cell r="BF117">
            <v>-1631.1189999999999</v>
          </cell>
          <cell r="BH117" t="str">
            <v>Superba™ Bulk (CTI)</v>
          </cell>
          <cell r="BI117">
            <v>0</v>
          </cell>
          <cell r="BJ117">
            <v>0</v>
          </cell>
          <cell r="BK117">
            <v>0</v>
          </cell>
          <cell r="BL117">
            <v>0</v>
          </cell>
          <cell r="BM117">
            <v>0</v>
          </cell>
          <cell r="BN117">
            <v>0</v>
          </cell>
          <cell r="BO117">
            <v>0</v>
          </cell>
          <cell r="BP117">
            <v>0</v>
          </cell>
          <cell r="BR117" t="str">
            <v>Superba™ Bulk (CTI)</v>
          </cell>
          <cell r="BS117">
            <v>0</v>
          </cell>
          <cell r="BT117">
            <v>0</v>
          </cell>
          <cell r="BU117">
            <v>0</v>
          </cell>
          <cell r="BV117">
            <v>0</v>
          </cell>
          <cell r="BW117">
            <v>0</v>
          </cell>
          <cell r="BX117">
            <v>0</v>
          </cell>
          <cell r="BY117">
            <v>0</v>
          </cell>
          <cell r="BZ117">
            <v>0</v>
          </cell>
          <cell r="CB117" t="str">
            <v>Superba™ Bulk (CTI)</v>
          </cell>
          <cell r="CC117">
            <v>0</v>
          </cell>
          <cell r="CD117">
            <v>0</v>
          </cell>
          <cell r="CE117">
            <v>0</v>
          </cell>
          <cell r="CF117">
            <v>0</v>
          </cell>
          <cell r="CG117">
            <v>0</v>
          </cell>
          <cell r="CH117">
            <v>0</v>
          </cell>
          <cell r="CI117">
            <v>0</v>
          </cell>
          <cell r="CJ117">
            <v>0</v>
          </cell>
          <cell r="CL117" t="str">
            <v>Superba™ Bulk (CTI)</v>
          </cell>
          <cell r="CM117">
            <v>0</v>
          </cell>
          <cell r="CN117">
            <v>0</v>
          </cell>
          <cell r="CO117">
            <v>0</v>
          </cell>
          <cell r="CP117">
            <v>0</v>
          </cell>
          <cell r="CQ117">
            <v>0</v>
          </cell>
          <cell r="CR117">
            <v>0</v>
          </cell>
          <cell r="CS117">
            <v>0</v>
          </cell>
          <cell r="CT117">
            <v>0</v>
          </cell>
          <cell r="CV117" t="str">
            <v>Superba™ Bulk (CTI)</v>
          </cell>
          <cell r="CW117">
            <v>0</v>
          </cell>
          <cell r="CX117">
            <v>-13271.118696843008</v>
          </cell>
          <cell r="CY117">
            <v>0</v>
          </cell>
          <cell r="CZ117">
            <v>0</v>
          </cell>
          <cell r="DA117">
            <v>0</v>
          </cell>
          <cell r="DB117">
            <v>0</v>
          </cell>
          <cell r="DC117">
            <v>0</v>
          </cell>
          <cell r="DD117">
            <v>-13271.118696843008</v>
          </cell>
          <cell r="DF117" t="str">
            <v>Superba™ Bulk (CTI)</v>
          </cell>
          <cell r="DG117">
            <v>0</v>
          </cell>
          <cell r="DH117">
            <v>-14263.968665916278</v>
          </cell>
          <cell r="DI117">
            <v>0</v>
          </cell>
          <cell r="DJ117">
            <v>0</v>
          </cell>
          <cell r="DK117">
            <v>0</v>
          </cell>
          <cell r="DL117">
            <v>0</v>
          </cell>
          <cell r="DM117">
            <v>0</v>
          </cell>
          <cell r="DN117">
            <v>-14263.96866591628</v>
          </cell>
        </row>
        <row r="118">
          <cell r="D118" t="str">
            <v>Qrill High Protein (CTI)</v>
          </cell>
          <cell r="E118">
            <v>0</v>
          </cell>
          <cell r="G118" t="str">
            <v>USD 000</v>
          </cell>
          <cell r="I118">
            <v>0</v>
          </cell>
          <cell r="J118">
            <v>-197.16</v>
          </cell>
          <cell r="K118">
            <v>221.67769999999996</v>
          </cell>
          <cell r="L118">
            <v>-48.861999999999995</v>
          </cell>
          <cell r="M118">
            <v>-4.4490000000000123</v>
          </cell>
          <cell r="N118">
            <v>-169.31</v>
          </cell>
          <cell r="O118">
            <v>0</v>
          </cell>
          <cell r="P118">
            <v>-128.32599999999999</v>
          </cell>
          <cell r="Q118">
            <v>-4</v>
          </cell>
          <cell r="R118">
            <v>-5.968</v>
          </cell>
          <cell r="S118">
            <v>0</v>
          </cell>
          <cell r="T118">
            <v>-1.325</v>
          </cell>
          <cell r="U118">
            <v>0</v>
          </cell>
          <cell r="V118">
            <v>-131.137</v>
          </cell>
          <cell r="W118">
            <v>0</v>
          </cell>
          <cell r="X118">
            <v>0</v>
          </cell>
          <cell r="Y118">
            <v>0</v>
          </cell>
          <cell r="Z118">
            <v>0</v>
          </cell>
          <cell r="AA118">
            <v>0</v>
          </cell>
          <cell r="AB118">
            <v>-131.137</v>
          </cell>
          <cell r="AD118" t="str">
            <v>Qrill High Protein (CTI)</v>
          </cell>
          <cell r="AE118">
            <v>0</v>
          </cell>
          <cell r="AF118">
            <v>-145.464</v>
          </cell>
          <cell r="AG118">
            <v>0</v>
          </cell>
          <cell r="AH118">
            <v>0</v>
          </cell>
          <cell r="AI118">
            <v>0</v>
          </cell>
          <cell r="AJ118">
            <v>0</v>
          </cell>
          <cell r="AK118">
            <v>0</v>
          </cell>
          <cell r="AL118">
            <v>-145.464</v>
          </cell>
          <cell r="AN118" t="str">
            <v>Qrill High Protein (CTI)</v>
          </cell>
          <cell r="AO118">
            <v>0</v>
          </cell>
          <cell r="AP118">
            <v>-212.52</v>
          </cell>
          <cell r="AQ118">
            <v>0</v>
          </cell>
          <cell r="AR118">
            <v>0</v>
          </cell>
          <cell r="AS118">
            <v>0</v>
          </cell>
          <cell r="AT118">
            <v>0</v>
          </cell>
          <cell r="AU118">
            <v>0</v>
          </cell>
          <cell r="AV118">
            <v>-212.52</v>
          </cell>
          <cell r="AX118" t="str">
            <v>Qrill High Protein (CTI)</v>
          </cell>
          <cell r="AY118">
            <v>0</v>
          </cell>
          <cell r="AZ118">
            <v>-305.36</v>
          </cell>
          <cell r="BA118">
            <v>0</v>
          </cell>
          <cell r="BB118">
            <v>0</v>
          </cell>
          <cell r="BC118">
            <v>0</v>
          </cell>
          <cell r="BD118">
            <v>0</v>
          </cell>
          <cell r="BE118">
            <v>0</v>
          </cell>
          <cell r="BF118">
            <v>-305.36</v>
          </cell>
          <cell r="BH118" t="str">
            <v>Qrill High Protein (CTI)</v>
          </cell>
          <cell r="BI118">
            <v>0</v>
          </cell>
          <cell r="BJ118">
            <v>0</v>
          </cell>
          <cell r="BK118">
            <v>0</v>
          </cell>
          <cell r="BL118">
            <v>0</v>
          </cell>
          <cell r="BM118">
            <v>0</v>
          </cell>
          <cell r="BN118">
            <v>0</v>
          </cell>
          <cell r="BO118">
            <v>0</v>
          </cell>
          <cell r="BP118">
            <v>0</v>
          </cell>
          <cell r="BR118" t="str">
            <v>Qrill High Protein (CTI)</v>
          </cell>
          <cell r="BS118">
            <v>0</v>
          </cell>
          <cell r="BT118">
            <v>0</v>
          </cell>
          <cell r="BU118">
            <v>0</v>
          </cell>
          <cell r="BV118">
            <v>0</v>
          </cell>
          <cell r="BW118">
            <v>0</v>
          </cell>
          <cell r="BX118">
            <v>0</v>
          </cell>
          <cell r="BY118">
            <v>0</v>
          </cell>
          <cell r="BZ118">
            <v>0</v>
          </cell>
          <cell r="CB118" t="str">
            <v>Qrill High Protein (CTI)</v>
          </cell>
          <cell r="CC118">
            <v>0</v>
          </cell>
          <cell r="CD118">
            <v>0</v>
          </cell>
          <cell r="CE118">
            <v>0</v>
          </cell>
          <cell r="CF118">
            <v>0</v>
          </cell>
          <cell r="CG118">
            <v>0</v>
          </cell>
          <cell r="CH118">
            <v>0</v>
          </cell>
          <cell r="CI118">
            <v>0</v>
          </cell>
          <cell r="CJ118">
            <v>0</v>
          </cell>
          <cell r="CL118" t="str">
            <v>Qrill High Protein (CTI)</v>
          </cell>
          <cell r="CM118">
            <v>0</v>
          </cell>
          <cell r="CN118">
            <v>0</v>
          </cell>
          <cell r="CO118">
            <v>0</v>
          </cell>
          <cell r="CP118">
            <v>0</v>
          </cell>
          <cell r="CQ118">
            <v>0</v>
          </cell>
          <cell r="CR118">
            <v>0</v>
          </cell>
          <cell r="CS118">
            <v>0</v>
          </cell>
          <cell r="CT118">
            <v>0</v>
          </cell>
          <cell r="CV118" t="str">
            <v>Qrill High Protein (CTI)</v>
          </cell>
          <cell r="CW118">
            <v>0</v>
          </cell>
          <cell r="CX118">
            <v>-2267.8787585610517</v>
          </cell>
          <cell r="CY118">
            <v>0</v>
          </cell>
          <cell r="CZ118">
            <v>0</v>
          </cell>
          <cell r="DA118">
            <v>0</v>
          </cell>
          <cell r="DB118">
            <v>0</v>
          </cell>
          <cell r="DC118">
            <v>0</v>
          </cell>
          <cell r="DD118">
            <v>-2267.8787585610517</v>
          </cell>
          <cell r="DF118" t="str">
            <v>Qrill High Protein (CTI)</v>
          </cell>
          <cell r="DG118">
            <v>0</v>
          </cell>
          <cell r="DH118">
            <v>-2326.3230716015228</v>
          </cell>
          <cell r="DI118">
            <v>0</v>
          </cell>
          <cell r="DJ118">
            <v>0</v>
          </cell>
          <cell r="DK118">
            <v>0</v>
          </cell>
          <cell r="DL118">
            <v>0</v>
          </cell>
          <cell r="DM118">
            <v>0</v>
          </cell>
          <cell r="DN118">
            <v>-2326.3230716015228</v>
          </cell>
        </row>
        <row r="119">
          <cell r="D119" t="str">
            <v>Superba™ Capsules (CTI)</v>
          </cell>
          <cell r="E119">
            <v>0</v>
          </cell>
          <cell r="G119" t="str">
            <v>USD 000</v>
          </cell>
          <cell r="I119">
            <v>0</v>
          </cell>
          <cell r="J119">
            <v>-338.29</v>
          </cell>
          <cell r="K119">
            <v>583.50813889999995</v>
          </cell>
          <cell r="L119">
            <v>-844.553</v>
          </cell>
          <cell r="M119">
            <v>-613.57761465000033</v>
          </cell>
          <cell r="N119">
            <v>-204.05047839999997</v>
          </cell>
          <cell r="O119">
            <v>0</v>
          </cell>
          <cell r="P119">
            <v>-275.20420000000001</v>
          </cell>
          <cell r="Q119">
            <v>-54.367500000000028</v>
          </cell>
          <cell r="R119">
            <v>-275.46619999999996</v>
          </cell>
          <cell r="S119">
            <v>-52.003600000000006</v>
          </cell>
          <cell r="T119">
            <v>-458.44555000000003</v>
          </cell>
          <cell r="U119">
            <v>0</v>
          </cell>
          <cell r="V119">
            <v>-283.77478000000002</v>
          </cell>
          <cell r="W119">
            <v>0</v>
          </cell>
          <cell r="X119">
            <v>0</v>
          </cell>
          <cell r="Y119">
            <v>0</v>
          </cell>
          <cell r="Z119">
            <v>0</v>
          </cell>
          <cell r="AA119">
            <v>0</v>
          </cell>
          <cell r="AB119">
            <v>-283.77478000000002</v>
          </cell>
          <cell r="AD119" t="str">
            <v>Superba™ Capsules (CTI)</v>
          </cell>
          <cell r="AE119">
            <v>0</v>
          </cell>
          <cell r="AF119">
            <v>-343.44</v>
          </cell>
          <cell r="AG119">
            <v>0</v>
          </cell>
          <cell r="AH119">
            <v>0</v>
          </cell>
          <cell r="AI119">
            <v>0</v>
          </cell>
          <cell r="AJ119">
            <v>0</v>
          </cell>
          <cell r="AK119">
            <v>0</v>
          </cell>
          <cell r="AL119">
            <v>-343.44</v>
          </cell>
          <cell r="AN119" t="str">
            <v>Superba™ Capsules (CTI)</v>
          </cell>
          <cell r="AO119">
            <v>0</v>
          </cell>
          <cell r="AP119">
            <v>-431.74120000000005</v>
          </cell>
          <cell r="AQ119">
            <v>0</v>
          </cell>
          <cell r="AR119">
            <v>0</v>
          </cell>
          <cell r="AS119">
            <v>0</v>
          </cell>
          <cell r="AT119">
            <v>0</v>
          </cell>
          <cell r="AU119">
            <v>0</v>
          </cell>
          <cell r="AV119">
            <v>-431.74120000000005</v>
          </cell>
          <cell r="AX119" t="str">
            <v>Superba™ Capsules (CTI)</v>
          </cell>
          <cell r="AY119">
            <v>0</v>
          </cell>
          <cell r="AZ119">
            <v>-335.96204</v>
          </cell>
          <cell r="BA119">
            <v>0</v>
          </cell>
          <cell r="BB119">
            <v>0</v>
          </cell>
          <cell r="BC119">
            <v>0</v>
          </cell>
          <cell r="BD119">
            <v>0</v>
          </cell>
          <cell r="BE119">
            <v>0</v>
          </cell>
          <cell r="BF119">
            <v>-335.96204</v>
          </cell>
          <cell r="BH119" t="str">
            <v>Superba™ Capsules (CTI)</v>
          </cell>
          <cell r="BI119">
            <v>0</v>
          </cell>
          <cell r="BJ119">
            <v>0</v>
          </cell>
          <cell r="BK119">
            <v>0</v>
          </cell>
          <cell r="BL119">
            <v>0</v>
          </cell>
          <cell r="BM119">
            <v>0</v>
          </cell>
          <cell r="BN119">
            <v>0</v>
          </cell>
          <cell r="BO119">
            <v>0</v>
          </cell>
          <cell r="BP119">
            <v>0</v>
          </cell>
          <cell r="BR119" t="str">
            <v>Superba™ Capsules (CTI)</v>
          </cell>
          <cell r="BS119">
            <v>0</v>
          </cell>
          <cell r="BT119">
            <v>0</v>
          </cell>
          <cell r="BU119">
            <v>0</v>
          </cell>
          <cell r="BV119">
            <v>0</v>
          </cell>
          <cell r="BW119">
            <v>0</v>
          </cell>
          <cell r="BX119">
            <v>0</v>
          </cell>
          <cell r="BY119">
            <v>0</v>
          </cell>
          <cell r="BZ119">
            <v>0</v>
          </cell>
          <cell r="CB119" t="str">
            <v>Superba™ Capsules (CTI)</v>
          </cell>
          <cell r="CC119">
            <v>0</v>
          </cell>
          <cell r="CD119">
            <v>0</v>
          </cell>
          <cell r="CE119">
            <v>0</v>
          </cell>
          <cell r="CF119">
            <v>0</v>
          </cell>
          <cell r="CG119">
            <v>0</v>
          </cell>
          <cell r="CH119">
            <v>0</v>
          </cell>
          <cell r="CI119">
            <v>0</v>
          </cell>
          <cell r="CJ119">
            <v>0</v>
          </cell>
          <cell r="CL119" t="str">
            <v>Superba™ Capsules (CTI)</v>
          </cell>
          <cell r="CM119">
            <v>0</v>
          </cell>
          <cell r="CN119">
            <v>0</v>
          </cell>
          <cell r="CO119">
            <v>0</v>
          </cell>
          <cell r="CP119">
            <v>0</v>
          </cell>
          <cell r="CQ119">
            <v>0</v>
          </cell>
          <cell r="CR119">
            <v>0</v>
          </cell>
          <cell r="CS119">
            <v>0</v>
          </cell>
          <cell r="CT119">
            <v>0</v>
          </cell>
          <cell r="CV119" t="str">
            <v>Superba™ Capsules (CTI)</v>
          </cell>
          <cell r="CW119">
            <v>0</v>
          </cell>
          <cell r="CX119">
            <v>-6788.5095813517046</v>
          </cell>
          <cell r="CY119">
            <v>0</v>
          </cell>
          <cell r="CZ119">
            <v>0</v>
          </cell>
          <cell r="DA119">
            <v>0</v>
          </cell>
          <cell r="DB119">
            <v>0</v>
          </cell>
          <cell r="DC119">
            <v>0</v>
          </cell>
          <cell r="DD119">
            <v>-6788.5095813517046</v>
          </cell>
          <cell r="DF119" t="str">
            <v>Superba™ Capsules (CTI)</v>
          </cell>
          <cell r="DG119">
            <v>0</v>
          </cell>
          <cell r="DH119">
            <v>-5761.9632759856586</v>
          </cell>
          <cell r="DI119">
            <v>0</v>
          </cell>
          <cell r="DJ119">
            <v>0</v>
          </cell>
          <cell r="DK119">
            <v>0</v>
          </cell>
          <cell r="DL119">
            <v>0</v>
          </cell>
          <cell r="DM119">
            <v>0</v>
          </cell>
          <cell r="DN119">
            <v>-5761.9632759856586</v>
          </cell>
        </row>
        <row r="120">
          <cell r="D120" t="str">
            <v>Other products (CTI)</v>
          </cell>
          <cell r="E120">
            <v>0</v>
          </cell>
          <cell r="F120">
            <v>0</v>
          </cell>
          <cell r="G120" t="str">
            <v>USD 000</v>
          </cell>
          <cell r="H120">
            <v>0</v>
          </cell>
          <cell r="I120">
            <v>0</v>
          </cell>
          <cell r="J120">
            <v>-750.46450000000004</v>
          </cell>
          <cell r="K120">
            <v>146.19399999999996</v>
          </cell>
          <cell r="L120">
            <v>-2704.4630000000002</v>
          </cell>
          <cell r="M120">
            <v>-231.31599999999997</v>
          </cell>
          <cell r="N120">
            <v>0</v>
          </cell>
          <cell r="O120">
            <v>0</v>
          </cell>
          <cell r="P120">
            <v>0</v>
          </cell>
          <cell r="Q120">
            <v>0</v>
          </cell>
          <cell r="R120">
            <v>0</v>
          </cell>
          <cell r="S120">
            <v>-689.48500000000001</v>
          </cell>
          <cell r="T120">
            <v>-37.472999999999999</v>
          </cell>
          <cell r="U120">
            <v>-40.461000000000006</v>
          </cell>
          <cell r="V120">
            <v>0</v>
          </cell>
          <cell r="W120">
            <v>0</v>
          </cell>
          <cell r="X120">
            <v>0</v>
          </cell>
          <cell r="Y120">
            <v>0</v>
          </cell>
          <cell r="Z120">
            <v>0</v>
          </cell>
          <cell r="AA120">
            <v>0</v>
          </cell>
          <cell r="AB120">
            <v>-40.461000000000006</v>
          </cell>
          <cell r="AD120" t="str">
            <v>Other products (CTI)</v>
          </cell>
          <cell r="AE120">
            <v>-14.226799999999999</v>
          </cell>
          <cell r="AF120">
            <v>0</v>
          </cell>
          <cell r="AG120">
            <v>0</v>
          </cell>
          <cell r="AH120">
            <v>0</v>
          </cell>
          <cell r="AI120">
            <v>0</v>
          </cell>
          <cell r="AJ120">
            <v>0</v>
          </cell>
          <cell r="AK120">
            <v>0</v>
          </cell>
          <cell r="AL120">
            <v>-14.226799999999999</v>
          </cell>
          <cell r="AN120" t="str">
            <v>Other products (CTI)</v>
          </cell>
          <cell r="AO120">
            <v>-139.59399999999999</v>
          </cell>
          <cell r="AP120">
            <v>0</v>
          </cell>
          <cell r="AQ120">
            <v>0</v>
          </cell>
          <cell r="AR120">
            <v>0</v>
          </cell>
          <cell r="AS120">
            <v>0</v>
          </cell>
          <cell r="AT120">
            <v>0</v>
          </cell>
          <cell r="AU120">
            <v>0</v>
          </cell>
          <cell r="AV120">
            <v>-139.59399999999999</v>
          </cell>
          <cell r="AX120" t="str">
            <v>Other products (CTI)</v>
          </cell>
          <cell r="AY120">
            <v>19.552999999999997</v>
          </cell>
          <cell r="AZ120">
            <v>0</v>
          </cell>
          <cell r="BA120">
            <v>0</v>
          </cell>
          <cell r="BB120">
            <v>0</v>
          </cell>
          <cell r="BC120">
            <v>0</v>
          </cell>
          <cell r="BD120">
            <v>0</v>
          </cell>
          <cell r="BE120">
            <v>0</v>
          </cell>
          <cell r="BF120">
            <v>19.552999999999997</v>
          </cell>
          <cell r="BH120" t="str">
            <v>Other products (CTI)</v>
          </cell>
          <cell r="BI120">
            <v>0</v>
          </cell>
          <cell r="BJ120">
            <v>0</v>
          </cell>
          <cell r="BK120">
            <v>0</v>
          </cell>
          <cell r="BL120">
            <v>0</v>
          </cell>
          <cell r="BM120">
            <v>0</v>
          </cell>
          <cell r="BN120">
            <v>0</v>
          </cell>
          <cell r="BO120">
            <v>0</v>
          </cell>
          <cell r="BP120">
            <v>0</v>
          </cell>
          <cell r="BR120" t="str">
            <v>Other products (CTI)</v>
          </cell>
          <cell r="BS120">
            <v>0</v>
          </cell>
          <cell r="BT120">
            <v>0</v>
          </cell>
          <cell r="BU120">
            <v>0</v>
          </cell>
          <cell r="BV120">
            <v>0</v>
          </cell>
          <cell r="BW120">
            <v>0</v>
          </cell>
          <cell r="BX120">
            <v>0</v>
          </cell>
          <cell r="BY120">
            <v>0</v>
          </cell>
          <cell r="BZ120">
            <v>0</v>
          </cell>
          <cell r="CB120" t="str">
            <v>Other products (CTI)</v>
          </cell>
          <cell r="CC120">
            <v>0</v>
          </cell>
          <cell r="CD120">
            <v>0</v>
          </cell>
          <cell r="CE120">
            <v>0</v>
          </cell>
          <cell r="CF120">
            <v>0</v>
          </cell>
          <cell r="CG120">
            <v>0</v>
          </cell>
          <cell r="CH120">
            <v>0</v>
          </cell>
          <cell r="CI120">
            <v>0</v>
          </cell>
          <cell r="CJ120">
            <v>0</v>
          </cell>
          <cell r="CL120" t="str">
            <v>Other products (CTI)</v>
          </cell>
          <cell r="CM120">
            <v>0</v>
          </cell>
          <cell r="CN120">
            <v>0</v>
          </cell>
          <cell r="CO120">
            <v>0</v>
          </cell>
          <cell r="CP120">
            <v>0</v>
          </cell>
          <cell r="CQ120">
            <v>0</v>
          </cell>
          <cell r="CR120">
            <v>0</v>
          </cell>
          <cell r="CS120">
            <v>0</v>
          </cell>
          <cell r="CT120">
            <v>0</v>
          </cell>
          <cell r="CV120" t="str">
            <v>Other products (CTI)</v>
          </cell>
          <cell r="CW120">
            <v>-54.687800000000003</v>
          </cell>
          <cell r="CX120">
            <v>0</v>
          </cell>
          <cell r="CY120">
            <v>0</v>
          </cell>
          <cell r="CZ120">
            <v>0</v>
          </cell>
          <cell r="DA120">
            <v>0</v>
          </cell>
          <cell r="DB120">
            <v>0</v>
          </cell>
          <cell r="DC120">
            <v>0</v>
          </cell>
          <cell r="DD120">
            <v>-54.687800000000003</v>
          </cell>
          <cell r="DF120" t="str">
            <v>Other products (CTI)</v>
          </cell>
          <cell r="DG120">
            <v>0</v>
          </cell>
          <cell r="DH120">
            <v>0</v>
          </cell>
          <cell r="DI120">
            <v>0</v>
          </cell>
          <cell r="DJ120">
            <v>0</v>
          </cell>
          <cell r="DK120">
            <v>0</v>
          </cell>
          <cell r="DL120">
            <v>0</v>
          </cell>
          <cell r="DM120">
            <v>0</v>
          </cell>
          <cell r="DN120">
            <v>0</v>
          </cell>
        </row>
        <row r="121">
          <cell r="D121" t="str">
            <v xml:space="preserve">Costs allocated to inventory (CTI) </v>
          </cell>
          <cell r="G121" t="str">
            <v>USD 000</v>
          </cell>
          <cell r="I121">
            <v>0</v>
          </cell>
          <cell r="J121">
            <v>-11644.583000000001</v>
          </cell>
          <cell r="K121">
            <v>-10223.352101099999</v>
          </cell>
          <cell r="L121">
            <v>-11879.505999999999</v>
          </cell>
          <cell r="M121">
            <v>-8241.9107738049297</v>
          </cell>
          <cell r="N121">
            <v>-9348.7969736790783</v>
          </cell>
          <cell r="O121">
            <v>0</v>
          </cell>
          <cell r="P121">
            <v>-8996.484199999999</v>
          </cell>
          <cell r="Q121">
            <v>-2639.4504999999999</v>
          </cell>
          <cell r="R121">
            <v>-883.32019999999989</v>
          </cell>
          <cell r="S121">
            <v>-1021.5176</v>
          </cell>
          <cell r="T121">
            <v>-3315.7055499999992</v>
          </cell>
          <cell r="U121">
            <v>-12355.786</v>
          </cell>
          <cell r="V121">
            <v>-859.0757799999999</v>
          </cell>
          <cell r="W121">
            <v>0</v>
          </cell>
          <cell r="X121">
            <v>0</v>
          </cell>
          <cell r="Y121">
            <v>0</v>
          </cell>
          <cell r="Z121">
            <v>0</v>
          </cell>
          <cell r="AA121">
            <v>0</v>
          </cell>
          <cell r="AB121">
            <v>-13214.861779999999</v>
          </cell>
          <cell r="AD121" t="str">
            <v xml:space="preserve">Costs allocated to inventory (CTI) </v>
          </cell>
          <cell r="AE121">
            <v>-2502.6660000000006</v>
          </cell>
          <cell r="AF121">
            <v>-1525.771</v>
          </cell>
          <cell r="AG121">
            <v>0</v>
          </cell>
          <cell r="AH121">
            <v>0</v>
          </cell>
          <cell r="AI121">
            <v>0</v>
          </cell>
          <cell r="AJ121">
            <v>0</v>
          </cell>
          <cell r="AK121">
            <v>0</v>
          </cell>
          <cell r="AL121">
            <v>-4028.4370000000008</v>
          </cell>
          <cell r="AN121" t="str">
            <v xml:space="preserve">Costs allocated to inventory (CTI) </v>
          </cell>
          <cell r="AO121">
            <v>-9974.1969999999983</v>
          </cell>
          <cell r="AP121">
            <v>-1331.1022</v>
          </cell>
          <cell r="AQ121">
            <v>0</v>
          </cell>
          <cell r="AR121">
            <v>0</v>
          </cell>
          <cell r="AS121">
            <v>0</v>
          </cell>
          <cell r="AT121">
            <v>0</v>
          </cell>
          <cell r="AU121">
            <v>0</v>
          </cell>
          <cell r="AV121">
            <v>-11305.299199999998</v>
          </cell>
          <cell r="AX121" t="str">
            <v xml:space="preserve">Costs allocated to inventory (CTI) </v>
          </cell>
          <cell r="AY121">
            <v>-3865.7674499999989</v>
          </cell>
          <cell r="AZ121">
            <v>-2272.4410399999997</v>
          </cell>
          <cell r="BA121">
            <v>0</v>
          </cell>
          <cell r="BB121">
            <v>0</v>
          </cell>
          <cell r="BC121">
            <v>0</v>
          </cell>
          <cell r="BD121">
            <v>0</v>
          </cell>
          <cell r="BE121">
            <v>0</v>
          </cell>
          <cell r="BF121">
            <v>-6138.2084899999991</v>
          </cell>
          <cell r="BH121" t="str">
            <v xml:space="preserve">Costs allocated to inventory (CTI) </v>
          </cell>
          <cell r="BI121">
            <v>0</v>
          </cell>
          <cell r="BJ121">
            <v>0</v>
          </cell>
          <cell r="BK121">
            <v>0</v>
          </cell>
          <cell r="BL121">
            <v>0</v>
          </cell>
          <cell r="BM121">
            <v>0</v>
          </cell>
          <cell r="BN121">
            <v>0</v>
          </cell>
          <cell r="BO121">
            <v>0</v>
          </cell>
          <cell r="BP121">
            <v>0</v>
          </cell>
          <cell r="BR121" t="str">
            <v xml:space="preserve">Costs allocated to inventory (CTI) </v>
          </cell>
          <cell r="BS121">
            <v>0</v>
          </cell>
          <cell r="BT121">
            <v>0</v>
          </cell>
          <cell r="BU121">
            <v>0</v>
          </cell>
          <cell r="BV121">
            <v>0</v>
          </cell>
          <cell r="BW121">
            <v>0</v>
          </cell>
          <cell r="BX121">
            <v>0</v>
          </cell>
          <cell r="BY121">
            <v>0</v>
          </cell>
          <cell r="BZ121">
            <v>0</v>
          </cell>
          <cell r="CB121" t="str">
            <v xml:space="preserve">Costs allocated to inventory (CTI) </v>
          </cell>
          <cell r="CC121">
            <v>0</v>
          </cell>
          <cell r="CD121">
            <v>0</v>
          </cell>
          <cell r="CE121">
            <v>0</v>
          </cell>
          <cell r="CF121">
            <v>0</v>
          </cell>
          <cell r="CG121">
            <v>0</v>
          </cell>
          <cell r="CH121">
            <v>0</v>
          </cell>
          <cell r="CI121">
            <v>0</v>
          </cell>
          <cell r="CJ121">
            <v>0</v>
          </cell>
          <cell r="CL121" t="str">
            <v xml:space="preserve">Costs allocated to inventory (CTI) </v>
          </cell>
          <cell r="CM121">
            <v>0</v>
          </cell>
          <cell r="CN121">
            <v>0</v>
          </cell>
          <cell r="CO121">
            <v>0</v>
          </cell>
          <cell r="CP121">
            <v>0</v>
          </cell>
          <cell r="CQ121">
            <v>0</v>
          </cell>
          <cell r="CR121">
            <v>0</v>
          </cell>
          <cell r="CS121">
            <v>0</v>
          </cell>
          <cell r="CT121">
            <v>0</v>
          </cell>
          <cell r="CV121" t="str">
            <v xml:space="preserve">Costs allocated to inventory (CTI) </v>
          </cell>
          <cell r="CW121">
            <v>-54917.077591965994</v>
          </cell>
          <cell r="CX121">
            <v>-16748.409377353018</v>
          </cell>
          <cell r="CY121">
            <v>0</v>
          </cell>
          <cell r="CZ121">
            <v>0</v>
          </cell>
          <cell r="DA121">
            <v>0</v>
          </cell>
          <cell r="DB121">
            <v>0</v>
          </cell>
          <cell r="DC121">
            <v>0</v>
          </cell>
          <cell r="DD121">
            <v>-71665.486969319012</v>
          </cell>
          <cell r="DF121" t="str">
            <v xml:space="preserve">Costs allocated to inventory (CTI) </v>
          </cell>
          <cell r="DG121">
            <v>-44477.761876781296</v>
          </cell>
          <cell r="DH121">
            <v>-15890.246481277005</v>
          </cell>
          <cell r="DI121">
            <v>0</v>
          </cell>
          <cell r="DJ121">
            <v>0</v>
          </cell>
          <cell r="DK121">
            <v>0</v>
          </cell>
          <cell r="DL121">
            <v>0</v>
          </cell>
          <cell r="DM121">
            <v>0</v>
          </cell>
          <cell r="DN121">
            <v>-60368.008358058294</v>
          </cell>
        </row>
        <row r="122">
          <cell r="D122" t="str">
            <v>Other changes to inventory</v>
          </cell>
          <cell r="G122" t="str">
            <v>USD 000</v>
          </cell>
          <cell r="I122">
            <v>0</v>
          </cell>
          <cell r="J122">
            <v>45</v>
          </cell>
          <cell r="K122">
            <v>-26.7988</v>
          </cell>
          <cell r="L122">
            <v>342.20100000000002</v>
          </cell>
          <cell r="M122">
            <v>38.269750000000002</v>
          </cell>
          <cell r="N122">
            <v>159.80399999999997</v>
          </cell>
          <cell r="O122">
            <v>0</v>
          </cell>
          <cell r="P122">
            <v>-1577.5229999999999</v>
          </cell>
          <cell r="Q122">
            <v>-195.42249999999999</v>
          </cell>
          <cell r="R122">
            <v>-84.45</v>
          </cell>
          <cell r="S122">
            <v>216.70500000000001</v>
          </cell>
          <cell r="T122">
            <v>124.96366700966209</v>
          </cell>
          <cell r="U122">
            <v>0</v>
          </cell>
          <cell r="V122">
            <v>0</v>
          </cell>
          <cell r="W122">
            <v>0</v>
          </cell>
          <cell r="X122">
            <v>0</v>
          </cell>
          <cell r="Y122">
            <v>0</v>
          </cell>
          <cell r="Z122">
            <v>0</v>
          </cell>
          <cell r="AA122">
            <v>125.80780000000001</v>
          </cell>
          <cell r="AB122">
            <v>125.80780000000001</v>
          </cell>
          <cell r="AD122" t="str">
            <v>Other changes to inventory</v>
          </cell>
          <cell r="AE122">
            <v>0</v>
          </cell>
          <cell r="AF122">
            <v>0</v>
          </cell>
          <cell r="AG122">
            <v>0</v>
          </cell>
          <cell r="AH122">
            <v>0</v>
          </cell>
          <cell r="AI122">
            <v>0</v>
          </cell>
          <cell r="AJ122">
            <v>0</v>
          </cell>
          <cell r="AK122">
            <v>-27.409725000000002</v>
          </cell>
          <cell r="AL122">
            <v>-27.409725000000002</v>
          </cell>
          <cell r="AN122" t="str">
            <v>Other changes to inventory</v>
          </cell>
          <cell r="AO122">
            <v>0</v>
          </cell>
          <cell r="AP122">
            <v>0</v>
          </cell>
          <cell r="AQ122">
            <v>0</v>
          </cell>
          <cell r="AR122">
            <v>0</v>
          </cell>
          <cell r="AS122">
            <v>0</v>
          </cell>
          <cell r="AT122">
            <v>0</v>
          </cell>
          <cell r="AU122">
            <v>258.42007500000005</v>
          </cell>
          <cell r="AV122">
            <v>258.42007500000005</v>
          </cell>
          <cell r="AX122" t="str">
            <v>Other changes to inventory</v>
          </cell>
          <cell r="AY122">
            <v>0</v>
          </cell>
          <cell r="AZ122">
            <v>0</v>
          </cell>
          <cell r="BA122">
            <v>0</v>
          </cell>
          <cell r="BB122">
            <v>0</v>
          </cell>
          <cell r="BC122">
            <v>0</v>
          </cell>
          <cell r="BD122">
            <v>0</v>
          </cell>
          <cell r="BE122">
            <v>-230.90600000000001</v>
          </cell>
          <cell r="BF122">
            <v>-230.90600000000001</v>
          </cell>
          <cell r="BH122" t="str">
            <v>Other changes to inventory</v>
          </cell>
          <cell r="BI122">
            <v>0</v>
          </cell>
          <cell r="BJ122">
            <v>0</v>
          </cell>
          <cell r="BK122">
            <v>0</v>
          </cell>
          <cell r="BL122">
            <v>0</v>
          </cell>
          <cell r="BM122">
            <v>0</v>
          </cell>
          <cell r="BN122">
            <v>0</v>
          </cell>
          <cell r="BO122">
            <v>0</v>
          </cell>
          <cell r="BP122">
            <v>0</v>
          </cell>
          <cell r="BR122" t="str">
            <v>Other changes to inventory</v>
          </cell>
          <cell r="BS122">
            <v>0</v>
          </cell>
          <cell r="BT122">
            <v>0</v>
          </cell>
          <cell r="BU122">
            <v>0</v>
          </cell>
          <cell r="BV122">
            <v>0</v>
          </cell>
          <cell r="BW122">
            <v>0</v>
          </cell>
          <cell r="BX122">
            <v>0</v>
          </cell>
          <cell r="BY122">
            <v>0</v>
          </cell>
          <cell r="BZ122">
            <v>0</v>
          </cell>
          <cell r="CB122" t="str">
            <v>Other changes to inventory</v>
          </cell>
          <cell r="CC122">
            <v>0</v>
          </cell>
          <cell r="CD122">
            <v>0</v>
          </cell>
          <cell r="CE122">
            <v>0</v>
          </cell>
          <cell r="CF122">
            <v>0</v>
          </cell>
          <cell r="CG122">
            <v>0</v>
          </cell>
          <cell r="CH122">
            <v>0</v>
          </cell>
          <cell r="CI122">
            <v>0</v>
          </cell>
          <cell r="CJ122">
            <v>0</v>
          </cell>
          <cell r="CL122" t="str">
            <v>Other changes to inventory</v>
          </cell>
          <cell r="CM122">
            <v>0</v>
          </cell>
          <cell r="CN122">
            <v>0</v>
          </cell>
          <cell r="CO122">
            <v>0</v>
          </cell>
          <cell r="CP122">
            <v>0</v>
          </cell>
          <cell r="CQ122">
            <v>0</v>
          </cell>
          <cell r="CR122">
            <v>0</v>
          </cell>
          <cell r="CS122">
            <v>0</v>
          </cell>
          <cell r="CT122">
            <v>0</v>
          </cell>
          <cell r="CV122" t="str">
            <v>Other changes to inventory</v>
          </cell>
          <cell r="CW122">
            <v>0</v>
          </cell>
          <cell r="CX122">
            <v>0</v>
          </cell>
          <cell r="CY122">
            <v>0</v>
          </cell>
          <cell r="CZ122">
            <v>0</v>
          </cell>
          <cell r="DA122">
            <v>0</v>
          </cell>
          <cell r="DB122">
            <v>0</v>
          </cell>
          <cell r="DC122">
            <v>98.398075000000006</v>
          </cell>
          <cell r="DD122">
            <v>98.398075000000006</v>
          </cell>
          <cell r="DF122" t="str">
            <v>Other changes to inventory</v>
          </cell>
          <cell r="DG122">
            <v>0</v>
          </cell>
          <cell r="DH122">
            <v>0</v>
          </cell>
          <cell r="DI122">
            <v>0</v>
          </cell>
          <cell r="DJ122">
            <v>0</v>
          </cell>
          <cell r="DK122">
            <v>0</v>
          </cell>
          <cell r="DL122">
            <v>0</v>
          </cell>
          <cell r="DM122">
            <v>0</v>
          </cell>
          <cell r="DN122">
            <v>0</v>
          </cell>
        </row>
        <row r="123">
          <cell r="D123" t="str">
            <v>Net (increase)/decrease in inventories</v>
          </cell>
          <cell r="E123">
            <v>0</v>
          </cell>
          <cell r="F123">
            <v>0</v>
          </cell>
          <cell r="G123" t="str">
            <v>USD 000</v>
          </cell>
          <cell r="H123">
            <v>0</v>
          </cell>
          <cell r="I123">
            <v>0</v>
          </cell>
          <cell r="J123">
            <v>-4885.7930000000006</v>
          </cell>
          <cell r="K123">
            <v>-6333.86165109999</v>
          </cell>
          <cell r="L123">
            <v>-6920.7260749999996</v>
          </cell>
          <cell r="M123">
            <v>748.49453119507473</v>
          </cell>
          <cell r="N123">
            <v>-3244.7148339647929</v>
          </cell>
          <cell r="O123">
            <v>0</v>
          </cell>
          <cell r="P123">
            <v>2495.2042818530617</v>
          </cell>
          <cell r="Q123">
            <v>2986.6188476758111</v>
          </cell>
          <cell r="R123">
            <v>4724.7966971428568</v>
          </cell>
          <cell r="S123">
            <v>3506.361413061225</v>
          </cell>
          <cell r="T123">
            <v>-352.63816076817818</v>
          </cell>
          <cell r="U123">
            <v>-12355.786</v>
          </cell>
          <cell r="V123">
            <v>-859.0757799999999</v>
          </cell>
          <cell r="W123">
            <v>2070.6288844591836</v>
          </cell>
          <cell r="X123">
            <v>6162.8103999999985</v>
          </cell>
          <cell r="Y123">
            <v>0</v>
          </cell>
          <cell r="Z123">
            <v>0</v>
          </cell>
          <cell r="AA123">
            <v>125.80780000000001</v>
          </cell>
          <cell r="AB123">
            <v>-4855.6146955408176</v>
          </cell>
          <cell r="AD123" t="str">
            <v>Net (increase)/decrease in inventories</v>
          </cell>
          <cell r="AE123">
            <v>-2502.6660000000006</v>
          </cell>
          <cell r="AF123">
            <v>-1525.771</v>
          </cell>
          <cell r="AG123">
            <v>1359.5681874837751</v>
          </cell>
          <cell r="AH123">
            <v>5339.9291878586737</v>
          </cell>
          <cell r="AI123">
            <v>0</v>
          </cell>
          <cell r="AJ123">
            <v>0</v>
          </cell>
          <cell r="AK123">
            <v>-27.409725000000002</v>
          </cell>
          <cell r="AL123">
            <v>2643.650650342448</v>
          </cell>
          <cell r="AN123" t="str">
            <v>Net (increase)/decrease in inventories</v>
          </cell>
          <cell r="AO123">
            <v>-9974.1969999999983</v>
          </cell>
          <cell r="AP123">
            <v>-1331.1022</v>
          </cell>
          <cell r="AQ123">
            <v>3456.5012139961636</v>
          </cell>
          <cell r="AR123">
            <v>4297.2929379959269</v>
          </cell>
          <cell r="AS123">
            <v>0</v>
          </cell>
          <cell r="AT123">
            <v>0</v>
          </cell>
          <cell r="AU123">
            <v>258.42007500000005</v>
          </cell>
          <cell r="AV123">
            <v>-3293.0849730079071</v>
          </cell>
          <cell r="AX123" t="str">
            <v>Net (increase)/decrease in inventories</v>
          </cell>
          <cell r="AY123">
            <v>-3865.7674499999989</v>
          </cell>
          <cell r="AZ123">
            <v>-2272.4410399999997</v>
          </cell>
          <cell r="BA123">
            <v>1104.6601995208571</v>
          </cell>
          <cell r="BB123">
            <v>5263.446336533093</v>
          </cell>
          <cell r="BC123">
            <v>0</v>
          </cell>
          <cell r="BD123">
            <v>0</v>
          </cell>
          <cell r="BE123">
            <v>-230.90600000000001</v>
          </cell>
          <cell r="BF123">
            <v>-1.0079539460494402</v>
          </cell>
          <cell r="BH123" t="str">
            <v>Net (increase)/decrease in inventories</v>
          </cell>
          <cell r="BI123">
            <v>0</v>
          </cell>
          <cell r="BJ123">
            <v>0</v>
          </cell>
          <cell r="BK123">
            <v>0</v>
          </cell>
          <cell r="BL123">
            <v>0</v>
          </cell>
          <cell r="BM123">
            <v>0</v>
          </cell>
          <cell r="BN123">
            <v>0</v>
          </cell>
          <cell r="BO123">
            <v>0</v>
          </cell>
          <cell r="BP123">
            <v>0</v>
          </cell>
          <cell r="BR123" t="str">
            <v>Net (increase)/decrease in inventories</v>
          </cell>
          <cell r="BS123">
            <v>0</v>
          </cell>
          <cell r="BT123">
            <v>0</v>
          </cell>
          <cell r="BU123">
            <v>0</v>
          </cell>
          <cell r="BV123">
            <v>0</v>
          </cell>
          <cell r="BW123">
            <v>0</v>
          </cell>
          <cell r="BX123">
            <v>0</v>
          </cell>
          <cell r="BY123">
            <v>0</v>
          </cell>
          <cell r="BZ123">
            <v>0</v>
          </cell>
          <cell r="CB123" t="str">
            <v>Net (increase)/decrease in inventories</v>
          </cell>
          <cell r="CC123">
            <v>0</v>
          </cell>
          <cell r="CD123">
            <v>0</v>
          </cell>
          <cell r="CE123">
            <v>0</v>
          </cell>
          <cell r="CF123">
            <v>0</v>
          </cell>
          <cell r="CG123">
            <v>0</v>
          </cell>
          <cell r="CH123">
            <v>0</v>
          </cell>
          <cell r="CI123">
            <v>0</v>
          </cell>
          <cell r="CJ123">
            <v>0</v>
          </cell>
          <cell r="CL123" t="str">
            <v>Net (increase)/decrease in inventories</v>
          </cell>
          <cell r="CM123">
            <v>0</v>
          </cell>
          <cell r="CN123">
            <v>0</v>
          </cell>
          <cell r="CO123">
            <v>0</v>
          </cell>
          <cell r="CP123">
            <v>0</v>
          </cell>
          <cell r="CQ123">
            <v>0</v>
          </cell>
          <cell r="CR123">
            <v>0</v>
          </cell>
          <cell r="CS123">
            <v>0</v>
          </cell>
          <cell r="CT123">
            <v>0</v>
          </cell>
          <cell r="CV123" t="str">
            <v>Net (increase)/decrease in inventories</v>
          </cell>
          <cell r="CW123">
            <v>-54917.077591965994</v>
          </cell>
          <cell r="CX123">
            <v>-16748.409377353018</v>
          </cell>
          <cell r="CY123">
            <v>19619.837206627995</v>
          </cell>
          <cell r="CZ123">
            <v>53682.227377858668</v>
          </cell>
          <cell r="DA123">
            <v>0</v>
          </cell>
          <cell r="DB123">
            <v>0</v>
          </cell>
          <cell r="DC123">
            <v>98.398075000000006</v>
          </cell>
          <cell r="DD123">
            <v>1734.975690167651</v>
          </cell>
          <cell r="DF123" t="str">
            <v>Net (increase)/decrease in inventories</v>
          </cell>
          <cell r="DG123">
            <v>-44477.761876781296</v>
          </cell>
          <cell r="DH123">
            <v>-15890.246481277005</v>
          </cell>
          <cell r="DI123">
            <v>18668.177673444825</v>
          </cell>
          <cell r="DJ123">
            <v>40994.462585151348</v>
          </cell>
          <cell r="DK123">
            <v>0</v>
          </cell>
          <cell r="DL123">
            <v>0</v>
          </cell>
          <cell r="DM123">
            <v>0</v>
          </cell>
          <cell r="DN123">
            <v>-705.36809946213134</v>
          </cell>
        </row>
        <row r="124">
          <cell r="D124">
            <v>0</v>
          </cell>
          <cell r="G124" t="str">
            <v>USD</v>
          </cell>
          <cell r="U124">
            <v>0</v>
          </cell>
          <cell r="V124">
            <v>0</v>
          </cell>
          <cell r="W124">
            <v>0</v>
          </cell>
          <cell r="X124">
            <v>0</v>
          </cell>
          <cell r="Y124">
            <v>0</v>
          </cell>
          <cell r="Z124">
            <v>0</v>
          </cell>
          <cell r="AA124">
            <v>0</v>
          </cell>
          <cell r="AB124">
            <v>0</v>
          </cell>
          <cell r="AD124">
            <v>0</v>
          </cell>
          <cell r="AN124">
            <v>0</v>
          </cell>
          <cell r="AX124">
            <v>0</v>
          </cell>
          <cell r="BH124">
            <v>0</v>
          </cell>
          <cell r="BR124">
            <v>0</v>
          </cell>
          <cell r="CB124">
            <v>0</v>
          </cell>
          <cell r="CL124">
            <v>0</v>
          </cell>
          <cell r="CV124">
            <v>0</v>
          </cell>
          <cell r="CW124">
            <v>0</v>
          </cell>
          <cell r="CX124">
            <v>0</v>
          </cell>
          <cell r="CY124">
            <v>0</v>
          </cell>
          <cell r="CZ124">
            <v>0</v>
          </cell>
          <cell r="DA124">
            <v>0</v>
          </cell>
          <cell r="DB124">
            <v>0</v>
          </cell>
          <cell r="DC124">
            <v>0</v>
          </cell>
          <cell r="DF124">
            <v>0</v>
          </cell>
          <cell r="DG124">
            <v>0</v>
          </cell>
          <cell r="DH124">
            <v>0</v>
          </cell>
          <cell r="DI124">
            <v>0</v>
          </cell>
        </row>
        <row r="125">
          <cell r="D125" t="str">
            <v>Salaries</v>
          </cell>
          <cell r="G125" t="str">
            <v>USD 000</v>
          </cell>
          <cell r="I125">
            <v>0</v>
          </cell>
          <cell r="J125">
            <v>1498.12</v>
          </cell>
          <cell r="K125">
            <v>715.11</v>
          </cell>
          <cell r="L125">
            <v>890.35700000000008</v>
          </cell>
          <cell r="M125">
            <v>814.36700000000019</v>
          </cell>
          <cell r="N125">
            <v>336.71800000000007</v>
          </cell>
          <cell r="O125">
            <v>0</v>
          </cell>
          <cell r="P125">
            <v>1470.075</v>
          </cell>
          <cell r="Q125">
            <v>915.58100000000002</v>
          </cell>
          <cell r="R125">
            <v>653.72800000000007</v>
          </cell>
          <cell r="S125">
            <v>664.72400000000005</v>
          </cell>
          <cell r="T125">
            <v>1507.1290000000001</v>
          </cell>
          <cell r="U125">
            <v>114.99799999999999</v>
          </cell>
          <cell r="V125">
            <v>189.75099999999998</v>
          </cell>
          <cell r="W125">
            <v>147.73199999999994</v>
          </cell>
          <cell r="X125">
            <v>62.767000000000003</v>
          </cell>
          <cell r="Y125">
            <v>120.67</v>
          </cell>
          <cell r="Z125">
            <v>140.93799999999999</v>
          </cell>
          <cell r="AA125">
            <v>445.07200000000012</v>
          </cell>
          <cell r="AB125">
            <v>1221.9279999999999</v>
          </cell>
          <cell r="AD125" t="str">
            <v>Salaries</v>
          </cell>
          <cell r="AE125">
            <v>79.683999999999997</v>
          </cell>
          <cell r="AF125">
            <v>24.437000000000001</v>
          </cell>
          <cell r="AG125">
            <v>182.066</v>
          </cell>
          <cell r="AH125">
            <v>34.877000000000002</v>
          </cell>
          <cell r="AI125">
            <v>72.05</v>
          </cell>
          <cell r="AJ125">
            <v>27.286000000000001</v>
          </cell>
          <cell r="AK125">
            <v>879.28099999999995</v>
          </cell>
          <cell r="AL125">
            <v>1299.681</v>
          </cell>
          <cell r="AN125" t="str">
            <v>Salaries</v>
          </cell>
          <cell r="AO125">
            <v>196.917</v>
          </cell>
          <cell r="AP125">
            <v>610.79399999999998</v>
          </cell>
          <cell r="AQ125">
            <v>199.96699999999998</v>
          </cell>
          <cell r="AR125">
            <v>107.592</v>
          </cell>
          <cell r="AS125">
            <v>215.76</v>
          </cell>
          <cell r="AT125">
            <v>222.66499999999999</v>
          </cell>
          <cell r="AU125">
            <v>-55.515000000000001</v>
          </cell>
          <cell r="AV125">
            <v>1498.1799999999998</v>
          </cell>
          <cell r="AX125" t="str">
            <v>Salaries</v>
          </cell>
          <cell r="AY125">
            <v>-8.452</v>
          </cell>
          <cell r="AZ125">
            <v>298.00700000000001</v>
          </cell>
          <cell r="BA125">
            <v>84.125</v>
          </cell>
          <cell r="BB125">
            <v>14.92</v>
          </cell>
          <cell r="BC125">
            <v>7.56</v>
          </cell>
          <cell r="BD125">
            <v>-24.984999999999999</v>
          </cell>
          <cell r="BE125">
            <v>55.639000000000003</v>
          </cell>
          <cell r="BF125">
            <v>426.81400000000002</v>
          </cell>
          <cell r="BH125" t="str">
            <v>Salaries</v>
          </cell>
          <cell r="BI125">
            <v>0</v>
          </cell>
          <cell r="BJ125">
            <v>0</v>
          </cell>
          <cell r="BK125">
            <v>0</v>
          </cell>
          <cell r="BL125">
            <v>0</v>
          </cell>
          <cell r="BM125">
            <v>0</v>
          </cell>
          <cell r="BN125">
            <v>0</v>
          </cell>
          <cell r="BO125">
            <v>0</v>
          </cell>
          <cell r="BP125">
            <v>0</v>
          </cell>
          <cell r="BR125" t="str">
            <v>Salaries</v>
          </cell>
          <cell r="BS125">
            <v>0</v>
          </cell>
          <cell r="BT125">
            <v>0</v>
          </cell>
          <cell r="BU125">
            <v>0</v>
          </cell>
          <cell r="BV125">
            <v>0</v>
          </cell>
          <cell r="BW125">
            <v>0</v>
          </cell>
          <cell r="BX125">
            <v>0</v>
          </cell>
          <cell r="BY125">
            <v>0</v>
          </cell>
          <cell r="BZ125">
            <v>0</v>
          </cell>
          <cell r="CB125" t="str">
            <v>Salaries</v>
          </cell>
          <cell r="CC125">
            <v>0</v>
          </cell>
          <cell r="CD125">
            <v>0</v>
          </cell>
          <cell r="CE125">
            <v>0</v>
          </cell>
          <cell r="CF125">
            <v>0</v>
          </cell>
          <cell r="CG125">
            <v>0</v>
          </cell>
          <cell r="CH125">
            <v>0</v>
          </cell>
          <cell r="CI125">
            <v>0</v>
          </cell>
          <cell r="CJ125">
            <v>0</v>
          </cell>
          <cell r="CL125" t="str">
            <v>Salaries</v>
          </cell>
          <cell r="CM125">
            <v>0</v>
          </cell>
          <cell r="CN125">
            <v>0</v>
          </cell>
          <cell r="CO125">
            <v>0</v>
          </cell>
          <cell r="CP125">
            <v>0</v>
          </cell>
          <cell r="CQ125">
            <v>0</v>
          </cell>
          <cell r="CR125">
            <v>0</v>
          </cell>
          <cell r="CS125">
            <v>0</v>
          </cell>
          <cell r="CT125">
            <v>0</v>
          </cell>
          <cell r="CV125" t="str">
            <v>Salaries</v>
          </cell>
          <cell r="CW125">
            <v>1114.5828886625764</v>
          </cell>
          <cell r="CX125">
            <v>3895.3150046803948</v>
          </cell>
          <cell r="CY125">
            <v>1227.48990934105</v>
          </cell>
          <cell r="CZ125">
            <v>536.70993550920252</v>
          </cell>
          <cell r="DA125">
            <v>806.21758024000019</v>
          </cell>
          <cell r="DB125">
            <v>792.73229029693243</v>
          </cell>
          <cell r="DC125">
            <v>4005.931501486044</v>
          </cell>
          <cell r="DD125">
            <v>12378.9801102162</v>
          </cell>
          <cell r="DF125" t="str">
            <v>Salaries</v>
          </cell>
          <cell r="DG125">
            <v>1212.7810980676468</v>
          </cell>
          <cell r="DH125">
            <v>4861.1348347835092</v>
          </cell>
          <cell r="DI125">
            <v>1078.0726737972002</v>
          </cell>
          <cell r="DJ125">
            <v>532.23413409411785</v>
          </cell>
          <cell r="DK125">
            <v>803.0921728300001</v>
          </cell>
          <cell r="DL125">
            <v>766.63791948705887</v>
          </cell>
          <cell r="DM125">
            <v>3460.793240580736</v>
          </cell>
          <cell r="DN125">
            <v>12714.746073640266</v>
          </cell>
        </row>
        <row r="126">
          <cell r="D126" t="str">
            <v>Crew salaries</v>
          </cell>
          <cell r="G126" t="str">
            <v>USD 000</v>
          </cell>
          <cell r="I126">
            <v>0</v>
          </cell>
          <cell r="J126">
            <v>1617.79</v>
          </cell>
          <cell r="K126">
            <v>854.15</v>
          </cell>
          <cell r="L126">
            <v>882.06499999999994</v>
          </cell>
          <cell r="M126">
            <v>1292.9589999999998</v>
          </cell>
          <cell r="N126">
            <v>1020.63</v>
          </cell>
          <cell r="O126">
            <v>0</v>
          </cell>
          <cell r="P126">
            <v>1794.31</v>
          </cell>
          <cell r="Q126">
            <v>728.94500000000005</v>
          </cell>
          <cell r="R126">
            <v>763.88800000000003</v>
          </cell>
          <cell r="S126">
            <v>886.51400000000001</v>
          </cell>
          <cell r="T126">
            <v>726.99300000000005</v>
          </cell>
          <cell r="U126">
            <v>1802.354</v>
          </cell>
          <cell r="V126">
            <v>0</v>
          </cell>
          <cell r="W126">
            <v>0</v>
          </cell>
          <cell r="X126">
            <v>0</v>
          </cell>
          <cell r="Y126">
            <v>0</v>
          </cell>
          <cell r="Z126">
            <v>0</v>
          </cell>
          <cell r="AA126">
            <v>-15.962</v>
          </cell>
          <cell r="AB126">
            <v>1786.3919999999998</v>
          </cell>
          <cell r="AD126" t="str">
            <v>Crew salaries</v>
          </cell>
          <cell r="AE126">
            <v>1077.4010000000001</v>
          </cell>
          <cell r="AF126">
            <v>0</v>
          </cell>
          <cell r="AG126">
            <v>0</v>
          </cell>
          <cell r="AH126">
            <v>0</v>
          </cell>
          <cell r="AI126">
            <v>0</v>
          </cell>
          <cell r="AJ126">
            <v>0</v>
          </cell>
          <cell r="AK126">
            <v>-10.771000000000001</v>
          </cell>
          <cell r="AL126">
            <v>1066.6300000000001</v>
          </cell>
          <cell r="AN126" t="str">
            <v>Crew salaries</v>
          </cell>
          <cell r="AO126">
            <v>1884.086</v>
          </cell>
          <cell r="AP126">
            <v>0</v>
          </cell>
          <cell r="AQ126">
            <v>0</v>
          </cell>
          <cell r="AR126">
            <v>0</v>
          </cell>
          <cell r="AS126">
            <v>0</v>
          </cell>
          <cell r="AT126">
            <v>0</v>
          </cell>
          <cell r="AU126">
            <v>-16.344000000000001</v>
          </cell>
          <cell r="AV126">
            <v>1867.742</v>
          </cell>
          <cell r="AX126" t="str">
            <v>Crew salaries</v>
          </cell>
          <cell r="AY126">
            <v>983.721</v>
          </cell>
          <cell r="AZ126">
            <v>0</v>
          </cell>
          <cell r="BA126">
            <v>0</v>
          </cell>
          <cell r="BB126">
            <v>0</v>
          </cell>
          <cell r="BC126">
            <v>0</v>
          </cell>
          <cell r="BD126">
            <v>0</v>
          </cell>
          <cell r="BE126">
            <v>-0.57799999999999996</v>
          </cell>
          <cell r="BF126">
            <v>983.14300000000003</v>
          </cell>
          <cell r="BH126" t="str">
            <v>Crew salaries</v>
          </cell>
          <cell r="BI126">
            <v>0</v>
          </cell>
          <cell r="BJ126">
            <v>0</v>
          </cell>
          <cell r="BK126">
            <v>0</v>
          </cell>
          <cell r="BL126">
            <v>0</v>
          </cell>
          <cell r="BM126">
            <v>0</v>
          </cell>
          <cell r="BN126">
            <v>0</v>
          </cell>
          <cell r="BO126">
            <v>0</v>
          </cell>
          <cell r="BP126">
            <v>0</v>
          </cell>
          <cell r="BR126" t="str">
            <v>Crew salaries</v>
          </cell>
          <cell r="BS126">
            <v>0</v>
          </cell>
          <cell r="BT126">
            <v>0</v>
          </cell>
          <cell r="BU126">
            <v>0</v>
          </cell>
          <cell r="BV126">
            <v>0</v>
          </cell>
          <cell r="BW126">
            <v>0</v>
          </cell>
          <cell r="BX126">
            <v>0</v>
          </cell>
          <cell r="BY126">
            <v>0</v>
          </cell>
          <cell r="BZ126">
            <v>0</v>
          </cell>
          <cell r="CB126" t="str">
            <v>Crew salaries</v>
          </cell>
          <cell r="CC126">
            <v>0</v>
          </cell>
          <cell r="CD126">
            <v>0</v>
          </cell>
          <cell r="CE126">
            <v>0</v>
          </cell>
          <cell r="CF126">
            <v>0</v>
          </cell>
          <cell r="CG126">
            <v>0</v>
          </cell>
          <cell r="CH126">
            <v>0</v>
          </cell>
          <cell r="CI126">
            <v>0</v>
          </cell>
          <cell r="CJ126">
            <v>0</v>
          </cell>
          <cell r="CL126" t="str">
            <v>Crew salaries</v>
          </cell>
          <cell r="CM126">
            <v>0</v>
          </cell>
          <cell r="CN126">
            <v>0</v>
          </cell>
          <cell r="CO126">
            <v>0</v>
          </cell>
          <cell r="CP126">
            <v>0</v>
          </cell>
          <cell r="CQ126">
            <v>0</v>
          </cell>
          <cell r="CR126">
            <v>0</v>
          </cell>
          <cell r="CS126">
            <v>0</v>
          </cell>
          <cell r="CT126">
            <v>0</v>
          </cell>
          <cell r="CV126" t="str">
            <v>Crew salaries</v>
          </cell>
          <cell r="CW126">
            <v>11231.623761838029</v>
          </cell>
          <cell r="CX126">
            <v>0</v>
          </cell>
          <cell r="CY126">
            <v>0</v>
          </cell>
          <cell r="CZ126">
            <v>0</v>
          </cell>
          <cell r="DA126">
            <v>0</v>
          </cell>
          <cell r="DB126">
            <v>0</v>
          </cell>
          <cell r="DC126">
            <v>-26.733000000000001</v>
          </cell>
          <cell r="DD126">
            <v>11204.891761838029</v>
          </cell>
          <cell r="DF126" t="str">
            <v>Crew salaries</v>
          </cell>
          <cell r="DG126">
            <v>10988.180226505527</v>
          </cell>
          <cell r="DH126">
            <v>0</v>
          </cell>
          <cell r="DI126">
            <v>0</v>
          </cell>
          <cell r="DJ126">
            <v>0</v>
          </cell>
          <cell r="DK126">
            <v>0</v>
          </cell>
          <cell r="DL126">
            <v>0</v>
          </cell>
          <cell r="DM126">
            <v>0</v>
          </cell>
          <cell r="DN126">
            <v>10988.180226505525</v>
          </cell>
        </row>
        <row r="127">
          <cell r="D127" t="str">
            <v>Other personnel expenses</v>
          </cell>
          <cell r="E127">
            <v>0</v>
          </cell>
          <cell r="G127" t="str">
            <v>USD 000</v>
          </cell>
          <cell r="I127">
            <v>0</v>
          </cell>
          <cell r="J127">
            <v>363.2</v>
          </cell>
          <cell r="K127">
            <v>228.42</v>
          </cell>
          <cell r="L127">
            <v>209.68200000000002</v>
          </cell>
          <cell r="M127">
            <v>190.7410000000001</v>
          </cell>
          <cell r="N127">
            <v>136.435</v>
          </cell>
          <cell r="O127">
            <v>0</v>
          </cell>
          <cell r="P127">
            <v>323.11100000000005</v>
          </cell>
          <cell r="Q127">
            <v>224.65999999999997</v>
          </cell>
          <cell r="R127">
            <v>203.86100000000002</v>
          </cell>
          <cell r="S127">
            <v>199.67000000000002</v>
          </cell>
          <cell r="T127">
            <v>277.69499999999999</v>
          </cell>
          <cell r="U127">
            <v>102.36</v>
          </cell>
          <cell r="V127">
            <v>34.805999999999997</v>
          </cell>
          <cell r="W127">
            <v>40.113999999999997</v>
          </cell>
          <cell r="X127">
            <v>17.452000000000002</v>
          </cell>
          <cell r="Y127">
            <v>21.71</v>
          </cell>
          <cell r="Z127">
            <v>36.368000000000002</v>
          </cell>
          <cell r="AA127">
            <v>136.69999999999999</v>
          </cell>
          <cell r="AB127">
            <v>389.50999999999993</v>
          </cell>
          <cell r="AD127" t="str">
            <v>Other personnel expenses</v>
          </cell>
          <cell r="AE127">
            <v>57.063000000000002</v>
          </cell>
          <cell r="AF127">
            <v>13.425000000000001</v>
          </cell>
          <cell r="AG127">
            <v>8.2780000000000005</v>
          </cell>
          <cell r="AH127">
            <v>4.968</v>
          </cell>
          <cell r="AI127">
            <v>8.69</v>
          </cell>
          <cell r="AJ127">
            <v>11.318</v>
          </cell>
          <cell r="AK127">
            <v>94.039000000000001</v>
          </cell>
          <cell r="AL127">
            <v>197.78100000000001</v>
          </cell>
          <cell r="AN127" t="str">
            <v>Other personnel expenses</v>
          </cell>
          <cell r="AO127">
            <v>125.11099999999999</v>
          </cell>
          <cell r="AP127">
            <v>100.902</v>
          </cell>
          <cell r="AQ127">
            <v>50.584000000000003</v>
          </cell>
          <cell r="AR127">
            <v>21.54</v>
          </cell>
          <cell r="AS127">
            <v>46.4</v>
          </cell>
          <cell r="AT127">
            <v>54.683999999999997</v>
          </cell>
          <cell r="AU127">
            <v>167.65200000000002</v>
          </cell>
          <cell r="AV127">
            <v>566.87300000000005</v>
          </cell>
          <cell r="AX127" t="str">
            <v>Other personnel expenses</v>
          </cell>
          <cell r="AY127">
            <v>44.922999999999995</v>
          </cell>
          <cell r="AZ127">
            <v>112.687</v>
          </cell>
          <cell r="BA127">
            <v>14.674999999999999</v>
          </cell>
          <cell r="BB127">
            <v>2.843</v>
          </cell>
          <cell r="BC127">
            <v>10.06</v>
          </cell>
          <cell r="BD127">
            <v>7.0030000000000001</v>
          </cell>
          <cell r="BE127">
            <v>16.349</v>
          </cell>
          <cell r="BF127">
            <v>208.53999999999996</v>
          </cell>
          <cell r="BH127" t="str">
            <v>Other personnel expenses</v>
          </cell>
          <cell r="BI127">
            <v>0</v>
          </cell>
          <cell r="BJ127">
            <v>0</v>
          </cell>
          <cell r="BK127">
            <v>0</v>
          </cell>
          <cell r="BL127">
            <v>0</v>
          </cell>
          <cell r="BM127">
            <v>0</v>
          </cell>
          <cell r="BN127">
            <v>0</v>
          </cell>
          <cell r="BO127">
            <v>0</v>
          </cell>
          <cell r="BP127">
            <v>0</v>
          </cell>
          <cell r="BR127" t="str">
            <v>Other personnel expenses</v>
          </cell>
          <cell r="BS127">
            <v>0</v>
          </cell>
          <cell r="BT127">
            <v>0</v>
          </cell>
          <cell r="BU127">
            <v>0</v>
          </cell>
          <cell r="BV127">
            <v>0</v>
          </cell>
          <cell r="BW127">
            <v>0</v>
          </cell>
          <cell r="BX127">
            <v>0</v>
          </cell>
          <cell r="BY127">
            <v>0</v>
          </cell>
          <cell r="BZ127">
            <v>0</v>
          </cell>
          <cell r="CB127" t="str">
            <v>Other personnel expenses</v>
          </cell>
          <cell r="CC127">
            <v>0</v>
          </cell>
          <cell r="CD127">
            <v>0</v>
          </cell>
          <cell r="CE127">
            <v>0</v>
          </cell>
          <cell r="CF127">
            <v>0</v>
          </cell>
          <cell r="CG127">
            <v>0</v>
          </cell>
          <cell r="CH127">
            <v>0</v>
          </cell>
          <cell r="CI127">
            <v>0</v>
          </cell>
          <cell r="CJ127">
            <v>0</v>
          </cell>
          <cell r="CL127" t="str">
            <v>Other personnel expenses</v>
          </cell>
          <cell r="CM127">
            <v>0</v>
          </cell>
          <cell r="CN127">
            <v>0</v>
          </cell>
          <cell r="CO127">
            <v>0</v>
          </cell>
          <cell r="CP127">
            <v>0</v>
          </cell>
          <cell r="CQ127">
            <v>0</v>
          </cell>
          <cell r="CR127">
            <v>0</v>
          </cell>
          <cell r="CS127">
            <v>0</v>
          </cell>
          <cell r="CT127">
            <v>0</v>
          </cell>
          <cell r="CV127" t="str">
            <v>Other personnel expenses</v>
          </cell>
          <cell r="CW127">
            <v>884.74667976379146</v>
          </cell>
          <cell r="CX127">
            <v>1266.8604258900734</v>
          </cell>
          <cell r="CY127">
            <v>179.02722015088526</v>
          </cell>
          <cell r="CZ127">
            <v>119.01261567925754</v>
          </cell>
          <cell r="DA127">
            <v>43.309117295411767</v>
          </cell>
          <cell r="DB127">
            <v>197.43073535620249</v>
          </cell>
          <cell r="DC127">
            <v>1016.2152392780804</v>
          </cell>
          <cell r="DD127">
            <v>3706.6030334137017</v>
          </cell>
          <cell r="DF127" t="str">
            <v>Other personnel expenses</v>
          </cell>
          <cell r="DG127">
            <v>934.7724656304091</v>
          </cell>
          <cell r="DH127">
            <v>1606.583633846396</v>
          </cell>
          <cell r="DI127">
            <v>159.12572693792788</v>
          </cell>
          <cell r="DJ127">
            <v>119.38653416147434</v>
          </cell>
          <cell r="DK127">
            <v>25.818234590823536</v>
          </cell>
          <cell r="DL127">
            <v>186.96118450780554</v>
          </cell>
          <cell r="DM127">
            <v>1076.676029687949</v>
          </cell>
          <cell r="DN127">
            <v>4109.3238093627861</v>
          </cell>
        </row>
        <row r="128">
          <cell r="D128" t="str">
            <v>Total Salaries and payroll expenses</v>
          </cell>
          <cell r="E128">
            <v>0</v>
          </cell>
          <cell r="F128">
            <v>0</v>
          </cell>
          <cell r="G128" t="str">
            <v>USD 000</v>
          </cell>
          <cell r="H128">
            <v>0</v>
          </cell>
          <cell r="I128">
            <v>0</v>
          </cell>
          <cell r="J128">
            <v>3479.1099999999997</v>
          </cell>
          <cell r="K128">
            <v>1797.68</v>
          </cell>
          <cell r="L128">
            <v>1982.104</v>
          </cell>
          <cell r="M128">
            <v>2298.067</v>
          </cell>
          <cell r="N128">
            <v>1493.7829999999999</v>
          </cell>
          <cell r="O128">
            <v>0</v>
          </cell>
          <cell r="P128">
            <v>3587.4960000000001</v>
          </cell>
          <cell r="Q128">
            <v>1869.1860000000001</v>
          </cell>
          <cell r="R128">
            <v>1621.4770000000001</v>
          </cell>
          <cell r="S128">
            <v>1750.9080000000001</v>
          </cell>
          <cell r="T128">
            <v>2511.8170000000005</v>
          </cell>
          <cell r="U128">
            <v>2019.7119999999995</v>
          </cell>
          <cell r="V128">
            <v>224.55699999999999</v>
          </cell>
          <cell r="W128">
            <v>187.84599999999995</v>
          </cell>
          <cell r="X128">
            <v>80.219000000000008</v>
          </cell>
          <cell r="Y128">
            <v>142.38</v>
          </cell>
          <cell r="Z128">
            <v>177.30599999999998</v>
          </cell>
          <cell r="AA128">
            <v>565.81000000000017</v>
          </cell>
          <cell r="AB128">
            <v>3397.8299999999995</v>
          </cell>
          <cell r="AD128" t="str">
            <v>Total Salaries and payroll expenses</v>
          </cell>
          <cell r="AE128">
            <v>1214.1480000000001</v>
          </cell>
          <cell r="AF128">
            <v>37.862000000000002</v>
          </cell>
          <cell r="AG128">
            <v>190.34399999999999</v>
          </cell>
          <cell r="AH128">
            <v>39.844999999999999</v>
          </cell>
          <cell r="AI128">
            <v>80.739999999999995</v>
          </cell>
          <cell r="AJ128">
            <v>38.603999999999999</v>
          </cell>
          <cell r="AK128">
            <v>962.54899999999998</v>
          </cell>
          <cell r="AL128">
            <v>2564.0920000000001</v>
          </cell>
          <cell r="AN128" t="str">
            <v>Total Salaries and payroll expenses</v>
          </cell>
          <cell r="AO128">
            <v>2206.114</v>
          </cell>
          <cell r="AP128">
            <v>711.69600000000003</v>
          </cell>
          <cell r="AQ128">
            <v>250.55099999999999</v>
          </cell>
          <cell r="AR128">
            <v>129.13200000000001</v>
          </cell>
          <cell r="AS128">
            <v>262.15999999999997</v>
          </cell>
          <cell r="AT128">
            <v>277.34899999999999</v>
          </cell>
          <cell r="AU128">
            <v>95.793000000000006</v>
          </cell>
          <cell r="AV128">
            <v>3932.7949999999996</v>
          </cell>
          <cell r="AX128" t="str">
            <v>Total Salaries and payroll expenses</v>
          </cell>
          <cell r="AY128">
            <v>1020.192</v>
          </cell>
          <cell r="AZ128">
            <v>410.69400000000002</v>
          </cell>
          <cell r="BA128">
            <v>98.8</v>
          </cell>
          <cell r="BB128">
            <v>17.762999999999998</v>
          </cell>
          <cell r="BC128">
            <v>17.62</v>
          </cell>
          <cell r="BD128">
            <v>-17.981999999999999</v>
          </cell>
          <cell r="BE128">
            <v>71.41</v>
          </cell>
          <cell r="BF128">
            <v>1618.4970000000001</v>
          </cell>
          <cell r="BH128" t="str">
            <v>Total Salaries and payroll expenses</v>
          </cell>
          <cell r="BI128">
            <v>0</v>
          </cell>
          <cell r="BJ128">
            <v>0</v>
          </cell>
          <cell r="BK128">
            <v>0</v>
          </cell>
          <cell r="BL128">
            <v>0</v>
          </cell>
          <cell r="BM128">
            <v>0</v>
          </cell>
          <cell r="BN128">
            <v>0</v>
          </cell>
          <cell r="BO128">
            <v>0</v>
          </cell>
          <cell r="BP128">
            <v>0</v>
          </cell>
          <cell r="BR128" t="str">
            <v>Total Salaries and payroll expenses</v>
          </cell>
          <cell r="BS128">
            <v>0</v>
          </cell>
          <cell r="BT128">
            <v>0</v>
          </cell>
          <cell r="BU128">
            <v>0</v>
          </cell>
          <cell r="BV128">
            <v>0</v>
          </cell>
          <cell r="BW128">
            <v>0</v>
          </cell>
          <cell r="BX128">
            <v>0</v>
          </cell>
          <cell r="BY128">
            <v>0</v>
          </cell>
          <cell r="BZ128">
            <v>0</v>
          </cell>
          <cell r="CB128" t="str">
            <v>Total Salaries and payroll expenses</v>
          </cell>
          <cell r="CC128">
            <v>0</v>
          </cell>
          <cell r="CD128">
            <v>0</v>
          </cell>
          <cell r="CE128">
            <v>0</v>
          </cell>
          <cell r="CF128">
            <v>0</v>
          </cell>
          <cell r="CG128">
            <v>0</v>
          </cell>
          <cell r="CH128">
            <v>0</v>
          </cell>
          <cell r="CI128">
            <v>0</v>
          </cell>
          <cell r="CJ128">
            <v>0</v>
          </cell>
          <cell r="CL128" t="str">
            <v>Total Salaries and payroll expenses</v>
          </cell>
          <cell r="CM128">
            <v>0</v>
          </cell>
          <cell r="CN128">
            <v>0</v>
          </cell>
          <cell r="CO128">
            <v>0</v>
          </cell>
          <cell r="CP128">
            <v>0</v>
          </cell>
          <cell r="CQ128">
            <v>0</v>
          </cell>
          <cell r="CR128">
            <v>0</v>
          </cell>
          <cell r="CS128">
            <v>0</v>
          </cell>
          <cell r="CT128">
            <v>0</v>
          </cell>
          <cell r="CV128" t="str">
            <v>Total Salaries and payroll expenses</v>
          </cell>
          <cell r="CW128">
            <v>13230.953330264394</v>
          </cell>
          <cell r="CX128">
            <v>5162.1754305704681</v>
          </cell>
          <cell r="CY128">
            <v>1406.5171294919351</v>
          </cell>
          <cell r="CZ128">
            <v>655.72255118845999</v>
          </cell>
          <cell r="DA128">
            <v>849.52669753541193</v>
          </cell>
          <cell r="DB128">
            <v>990.16302565313481</v>
          </cell>
          <cell r="DC128">
            <v>4995.4137407641247</v>
          </cell>
          <cell r="DD128">
            <v>27290.474905467931</v>
          </cell>
          <cell r="DF128" t="str">
            <v>Total Salaries and payroll expenses</v>
          </cell>
          <cell r="DG128">
            <v>13135.733790203582</v>
          </cell>
          <cell r="DH128">
            <v>6467.7184686299051</v>
          </cell>
          <cell r="DI128">
            <v>1237.198400735128</v>
          </cell>
          <cell r="DJ128">
            <v>651.62066825559214</v>
          </cell>
          <cell r="DK128">
            <v>828.91040742082362</v>
          </cell>
          <cell r="DL128">
            <v>953.59910399486444</v>
          </cell>
          <cell r="DM128">
            <v>4537.4692702686852</v>
          </cell>
          <cell r="DN128">
            <v>27812.250109508575</v>
          </cell>
        </row>
        <row r="129">
          <cell r="D129">
            <v>0</v>
          </cell>
          <cell r="G129">
            <v>0</v>
          </cell>
          <cell r="U129">
            <v>0</v>
          </cell>
          <cell r="V129">
            <v>0</v>
          </cell>
          <cell r="W129">
            <v>0</v>
          </cell>
          <cell r="X129">
            <v>0</v>
          </cell>
          <cell r="Y129">
            <v>0</v>
          </cell>
          <cell r="Z129">
            <v>0</v>
          </cell>
          <cell r="AA129">
            <v>0</v>
          </cell>
          <cell r="AB129">
            <v>0</v>
          </cell>
          <cell r="AD129">
            <v>0</v>
          </cell>
          <cell r="AN129">
            <v>0</v>
          </cell>
          <cell r="AX129">
            <v>0</v>
          </cell>
          <cell r="BH129">
            <v>0</v>
          </cell>
          <cell r="BR129">
            <v>0</v>
          </cell>
          <cell r="CB129">
            <v>0</v>
          </cell>
          <cell r="CL129">
            <v>0</v>
          </cell>
          <cell r="CV129">
            <v>0</v>
          </cell>
          <cell r="CW129">
            <v>0</v>
          </cell>
          <cell r="CX129">
            <v>0</v>
          </cell>
          <cell r="CY129">
            <v>0</v>
          </cell>
          <cell r="CZ129">
            <v>0</v>
          </cell>
          <cell r="DA129">
            <v>0</v>
          </cell>
          <cell r="DB129">
            <v>0</v>
          </cell>
          <cell r="DC129">
            <v>0</v>
          </cell>
          <cell r="DF129">
            <v>0</v>
          </cell>
          <cell r="DG129">
            <v>0</v>
          </cell>
          <cell r="DH129">
            <v>0</v>
          </cell>
          <cell r="DI129">
            <v>0</v>
          </cell>
        </row>
        <row r="130">
          <cell r="D130" t="str">
            <v>Other selling costs</v>
          </cell>
          <cell r="G130" t="str">
            <v>USD 000</v>
          </cell>
          <cell r="I130">
            <v>0</v>
          </cell>
          <cell r="J130">
            <v>833.59999999999991</v>
          </cell>
          <cell r="K130">
            <v>300.89000000000004</v>
          </cell>
          <cell r="L130">
            <v>1162.8615500000001</v>
          </cell>
          <cell r="M130">
            <v>775.8141599999999</v>
          </cell>
          <cell r="N130">
            <v>730.57792000000006</v>
          </cell>
          <cell r="O130">
            <v>0</v>
          </cell>
          <cell r="P130">
            <v>1730.7750000000001</v>
          </cell>
          <cell r="Q130">
            <v>482.86400000000003</v>
          </cell>
          <cell r="R130">
            <v>342.00699999999995</v>
          </cell>
          <cell r="S130">
            <v>416.678</v>
          </cell>
          <cell r="T130">
            <v>306.0565449903379</v>
          </cell>
          <cell r="U130">
            <v>0</v>
          </cell>
          <cell r="V130">
            <v>0</v>
          </cell>
          <cell r="W130">
            <v>25.158000000000015</v>
          </cell>
          <cell r="X130">
            <v>142.35699999999997</v>
          </cell>
          <cell r="Y130">
            <v>0</v>
          </cell>
          <cell r="Z130">
            <v>0</v>
          </cell>
          <cell r="AA130">
            <v>0</v>
          </cell>
          <cell r="AB130">
            <v>167.51500000000004</v>
          </cell>
          <cell r="AD130" t="str">
            <v>Other selling costs</v>
          </cell>
          <cell r="AE130">
            <v>0</v>
          </cell>
          <cell r="AF130">
            <v>0</v>
          </cell>
          <cell r="AG130">
            <v>91.986000000000004</v>
          </cell>
          <cell r="AH130">
            <v>288.95800000000003</v>
          </cell>
          <cell r="AI130">
            <v>0</v>
          </cell>
          <cell r="AJ130">
            <v>0</v>
          </cell>
          <cell r="AK130">
            <v>0</v>
          </cell>
          <cell r="AL130">
            <v>380.94400000000002</v>
          </cell>
          <cell r="AN130" t="str">
            <v>Other selling costs</v>
          </cell>
          <cell r="AO130">
            <v>282.81299999999999</v>
          </cell>
          <cell r="AP130">
            <v>0</v>
          </cell>
          <cell r="AQ130">
            <v>117.36799999999999</v>
          </cell>
          <cell r="AR130">
            <v>374.74700000000001</v>
          </cell>
          <cell r="AS130">
            <v>0</v>
          </cell>
          <cell r="AT130">
            <v>0</v>
          </cell>
          <cell r="AU130">
            <v>0</v>
          </cell>
          <cell r="AV130">
            <v>774.92800000000011</v>
          </cell>
          <cell r="AX130" t="str">
            <v>Other selling costs</v>
          </cell>
          <cell r="AY130">
            <v>-506.25400000000002</v>
          </cell>
          <cell r="AZ130">
            <v>0</v>
          </cell>
          <cell r="BA130">
            <v>48.176000000000002</v>
          </cell>
          <cell r="BB130">
            <v>1038.624</v>
          </cell>
          <cell r="BC130">
            <v>0</v>
          </cell>
          <cell r="BD130">
            <v>1.8029999999999999</v>
          </cell>
          <cell r="BE130">
            <v>0</v>
          </cell>
          <cell r="BF130">
            <v>582.34900000000005</v>
          </cell>
          <cell r="BH130" t="str">
            <v>Other selling costs</v>
          </cell>
          <cell r="BI130">
            <v>0</v>
          </cell>
          <cell r="BJ130">
            <v>0</v>
          </cell>
          <cell r="BK130">
            <v>0</v>
          </cell>
          <cell r="BL130">
            <v>0</v>
          </cell>
          <cell r="BM130">
            <v>0</v>
          </cell>
          <cell r="BN130">
            <v>0</v>
          </cell>
          <cell r="BO130">
            <v>0</v>
          </cell>
          <cell r="BP130">
            <v>0</v>
          </cell>
          <cell r="BR130" t="str">
            <v>Other selling costs</v>
          </cell>
          <cell r="BS130">
            <v>0</v>
          </cell>
          <cell r="BT130">
            <v>0</v>
          </cell>
          <cell r="BU130">
            <v>0</v>
          </cell>
          <cell r="BV130">
            <v>0</v>
          </cell>
          <cell r="BW130">
            <v>0</v>
          </cell>
          <cell r="BX130">
            <v>0</v>
          </cell>
          <cell r="BY130">
            <v>0</v>
          </cell>
          <cell r="BZ130">
            <v>0</v>
          </cell>
          <cell r="CB130" t="str">
            <v>Other selling costs</v>
          </cell>
          <cell r="CC130">
            <v>0</v>
          </cell>
          <cell r="CD130">
            <v>0</v>
          </cell>
          <cell r="CE130">
            <v>0</v>
          </cell>
          <cell r="CF130">
            <v>0</v>
          </cell>
          <cell r="CG130">
            <v>0</v>
          </cell>
          <cell r="CH130">
            <v>0</v>
          </cell>
          <cell r="CI130">
            <v>0</v>
          </cell>
          <cell r="CJ130">
            <v>0</v>
          </cell>
          <cell r="CL130" t="str">
            <v>Other selling costs</v>
          </cell>
          <cell r="CM130">
            <v>0</v>
          </cell>
          <cell r="CN130">
            <v>0</v>
          </cell>
          <cell r="CO130">
            <v>0</v>
          </cell>
          <cell r="CP130">
            <v>0</v>
          </cell>
          <cell r="CQ130">
            <v>0</v>
          </cell>
          <cell r="CR130">
            <v>0</v>
          </cell>
          <cell r="CS130">
            <v>0</v>
          </cell>
          <cell r="CT130">
            <v>0</v>
          </cell>
          <cell r="CV130" t="str">
            <v>Other selling costs</v>
          </cell>
          <cell r="CW130">
            <v>2816.1500298809829</v>
          </cell>
          <cell r="CX130">
            <v>0</v>
          </cell>
          <cell r="CY130">
            <v>1073.9587299999998</v>
          </cell>
          <cell r="CZ130">
            <v>2138.7178279800523</v>
          </cell>
          <cell r="DA130">
            <v>0</v>
          </cell>
          <cell r="DB130">
            <v>0</v>
          </cell>
          <cell r="DC130">
            <v>0</v>
          </cell>
          <cell r="DD130">
            <v>6100.8265878610346</v>
          </cell>
          <cell r="DF130" t="str">
            <v>Other selling costs</v>
          </cell>
          <cell r="DG130">
            <v>3108.6716506249159</v>
          </cell>
          <cell r="DH130">
            <v>20.957142857142859</v>
          </cell>
          <cell r="DI130">
            <v>1073.5353501645377</v>
          </cell>
          <cell r="DJ130">
            <v>2139.7347243121922</v>
          </cell>
          <cell r="DK130">
            <v>0</v>
          </cell>
          <cell r="DL130">
            <v>0</v>
          </cell>
          <cell r="DM130">
            <v>0</v>
          </cell>
          <cell r="DN130">
            <v>6342.8988679587883</v>
          </cell>
        </row>
        <row r="131">
          <cell r="D131" t="str">
            <v>Direct production costs</v>
          </cell>
          <cell r="G131" t="str">
            <v>USD 000</v>
          </cell>
          <cell r="I131">
            <v>0</v>
          </cell>
          <cell r="J131">
            <v>3235.3300000000004</v>
          </cell>
          <cell r="K131">
            <v>2626.1600000000003</v>
          </cell>
          <cell r="L131">
            <v>2636.9569999999999</v>
          </cell>
          <cell r="M131">
            <v>845.33199999999852</v>
          </cell>
          <cell r="N131">
            <v>2662.7110000000002</v>
          </cell>
          <cell r="O131">
            <v>0</v>
          </cell>
          <cell r="P131">
            <v>1187.7549999999999</v>
          </cell>
          <cell r="Q131">
            <v>1004.668</v>
          </cell>
          <cell r="R131">
            <v>861.70100000000002</v>
          </cell>
          <cell r="S131">
            <v>487.791</v>
          </cell>
          <cell r="T131">
            <v>871.24699999999996</v>
          </cell>
          <cell r="U131">
            <v>582.4380000000001</v>
          </cell>
          <cell r="V131">
            <v>840.61200000000008</v>
          </cell>
          <cell r="W131">
            <v>0</v>
          </cell>
          <cell r="X131">
            <v>0</v>
          </cell>
          <cell r="Y131">
            <v>0</v>
          </cell>
          <cell r="Z131">
            <v>0</v>
          </cell>
          <cell r="AA131">
            <v>2.2120000000000002</v>
          </cell>
          <cell r="AB131">
            <v>1425.2620000000002</v>
          </cell>
          <cell r="AD131" t="str">
            <v>Direct production costs</v>
          </cell>
          <cell r="AE131">
            <v>409.17200000000003</v>
          </cell>
          <cell r="AF131">
            <v>1191.114</v>
          </cell>
          <cell r="AG131">
            <v>0</v>
          </cell>
          <cell r="AH131">
            <v>0</v>
          </cell>
          <cell r="AI131">
            <v>0</v>
          </cell>
          <cell r="AJ131">
            <v>0</v>
          </cell>
          <cell r="AK131">
            <v>4.2000000000000003E-2</v>
          </cell>
          <cell r="AL131">
            <v>1600.328</v>
          </cell>
          <cell r="AN131" t="str">
            <v>Direct production costs</v>
          </cell>
          <cell r="AO131">
            <v>913.56099999999992</v>
          </cell>
          <cell r="AP131">
            <v>533.846</v>
          </cell>
          <cell r="AQ131">
            <v>0</v>
          </cell>
          <cell r="AR131">
            <v>0</v>
          </cell>
          <cell r="AS131">
            <v>0</v>
          </cell>
          <cell r="AT131">
            <v>0</v>
          </cell>
          <cell r="AU131">
            <v>1.4830000000000001</v>
          </cell>
          <cell r="AV131">
            <v>1448.8899999999999</v>
          </cell>
          <cell r="AX131" t="str">
            <v>Direct production costs</v>
          </cell>
          <cell r="AY131">
            <v>261.95100000000002</v>
          </cell>
          <cell r="AZ131">
            <v>147.345</v>
          </cell>
          <cell r="BA131">
            <v>0</v>
          </cell>
          <cell r="BB131">
            <v>0</v>
          </cell>
          <cell r="BC131">
            <v>0</v>
          </cell>
          <cell r="BD131">
            <v>0</v>
          </cell>
          <cell r="BE131">
            <v>1.7150000000000001</v>
          </cell>
          <cell r="BF131">
            <v>421.01100000000002</v>
          </cell>
          <cell r="BH131" t="str">
            <v>Direct production costs</v>
          </cell>
          <cell r="BI131">
            <v>0</v>
          </cell>
          <cell r="BJ131">
            <v>0</v>
          </cell>
          <cell r="BK131">
            <v>0</v>
          </cell>
          <cell r="BL131">
            <v>0</v>
          </cell>
          <cell r="BM131">
            <v>0</v>
          </cell>
          <cell r="BN131">
            <v>0</v>
          </cell>
          <cell r="BO131">
            <v>0</v>
          </cell>
          <cell r="BP131">
            <v>0</v>
          </cell>
          <cell r="BR131" t="str">
            <v>Direct production costs</v>
          </cell>
          <cell r="BS131">
            <v>0</v>
          </cell>
          <cell r="BT131">
            <v>0</v>
          </cell>
          <cell r="BU131">
            <v>0</v>
          </cell>
          <cell r="BV131">
            <v>0</v>
          </cell>
          <cell r="BW131">
            <v>0</v>
          </cell>
          <cell r="BX131">
            <v>0</v>
          </cell>
          <cell r="BY131">
            <v>0</v>
          </cell>
          <cell r="BZ131">
            <v>0</v>
          </cell>
          <cell r="CB131" t="str">
            <v>Direct production costs</v>
          </cell>
          <cell r="CC131">
            <v>0</v>
          </cell>
          <cell r="CD131">
            <v>0</v>
          </cell>
          <cell r="CE131">
            <v>0</v>
          </cell>
          <cell r="CF131">
            <v>0</v>
          </cell>
          <cell r="CG131">
            <v>0</v>
          </cell>
          <cell r="CH131">
            <v>0</v>
          </cell>
          <cell r="CI131">
            <v>0</v>
          </cell>
          <cell r="CJ131">
            <v>0</v>
          </cell>
          <cell r="CL131" t="str">
            <v>Direct production costs</v>
          </cell>
          <cell r="CM131">
            <v>0</v>
          </cell>
          <cell r="CN131">
            <v>0</v>
          </cell>
          <cell r="CO131">
            <v>0</v>
          </cell>
          <cell r="CP131">
            <v>0</v>
          </cell>
          <cell r="CQ131">
            <v>0</v>
          </cell>
          <cell r="CR131">
            <v>0</v>
          </cell>
          <cell r="CS131">
            <v>0</v>
          </cell>
          <cell r="CT131">
            <v>0</v>
          </cell>
          <cell r="CV131" t="str">
            <v>Direct production costs</v>
          </cell>
          <cell r="CW131">
            <v>2465.1865576339574</v>
          </cell>
          <cell r="CX131">
            <v>6156.3720215662797</v>
          </cell>
          <cell r="CY131">
            <v>0</v>
          </cell>
          <cell r="CZ131">
            <v>0</v>
          </cell>
          <cell r="DA131">
            <v>0</v>
          </cell>
          <cell r="DB131">
            <v>0</v>
          </cell>
          <cell r="DC131">
            <v>2.254</v>
          </cell>
          <cell r="DD131">
            <v>8623.5075792002372</v>
          </cell>
          <cell r="DF131" t="str">
            <v>Direct production costs</v>
          </cell>
          <cell r="DG131">
            <v>2509.374967499361</v>
          </cell>
          <cell r="DH131">
            <v>4429.7544550599769</v>
          </cell>
          <cell r="DI131">
            <v>0</v>
          </cell>
          <cell r="DJ131">
            <v>0</v>
          </cell>
          <cell r="DK131">
            <v>0</v>
          </cell>
          <cell r="DL131">
            <v>0</v>
          </cell>
          <cell r="DM131">
            <v>0</v>
          </cell>
          <cell r="DN131">
            <v>6939.1294225593383</v>
          </cell>
        </row>
        <row r="132">
          <cell r="D132" t="str">
            <v>Crew salaries - other benefits</v>
          </cell>
          <cell r="G132" t="str">
            <v>USD 000</v>
          </cell>
          <cell r="I132">
            <v>0</v>
          </cell>
          <cell r="J132">
            <v>335.46</v>
          </cell>
          <cell r="K132">
            <v>217</v>
          </cell>
          <cell r="L132">
            <v>24.91</v>
          </cell>
          <cell r="M132">
            <v>81.314999999999998</v>
          </cell>
          <cell r="N132">
            <v>10.247</v>
          </cell>
          <cell r="O132">
            <v>0</v>
          </cell>
          <cell r="P132">
            <v>60.841000000000001</v>
          </cell>
          <cell r="Q132">
            <v>7.1029999999999998</v>
          </cell>
          <cell r="R132">
            <v>161.69800000000001</v>
          </cell>
          <cell r="S132">
            <v>76.489000000000004</v>
          </cell>
          <cell r="T132">
            <v>117.995</v>
          </cell>
          <cell r="U132">
            <v>126.02900000000001</v>
          </cell>
          <cell r="V132">
            <v>0</v>
          </cell>
          <cell r="W132">
            <v>0</v>
          </cell>
          <cell r="X132">
            <v>0</v>
          </cell>
          <cell r="Y132">
            <v>0</v>
          </cell>
          <cell r="Z132">
            <v>0</v>
          </cell>
          <cell r="AA132">
            <v>8.3019999999999996</v>
          </cell>
          <cell r="AB132">
            <v>134.33100000000002</v>
          </cell>
          <cell r="AD132" t="str">
            <v>Crew salaries - other benefits</v>
          </cell>
          <cell r="AE132">
            <v>32.921000000000006</v>
          </cell>
          <cell r="AF132">
            <v>0</v>
          </cell>
          <cell r="AG132">
            <v>0</v>
          </cell>
          <cell r="AH132">
            <v>0</v>
          </cell>
          <cell r="AI132">
            <v>0</v>
          </cell>
          <cell r="AJ132">
            <v>0</v>
          </cell>
          <cell r="AK132">
            <v>2.9609999999999999</v>
          </cell>
          <cell r="AL132">
            <v>35.882000000000005</v>
          </cell>
          <cell r="AN132" t="str">
            <v>Crew salaries - other benefits</v>
          </cell>
          <cell r="AO132">
            <v>111.486</v>
          </cell>
          <cell r="AP132">
            <v>0</v>
          </cell>
          <cell r="AQ132">
            <v>0</v>
          </cell>
          <cell r="AR132">
            <v>0</v>
          </cell>
          <cell r="AS132">
            <v>0</v>
          </cell>
          <cell r="AT132">
            <v>0</v>
          </cell>
          <cell r="AU132">
            <v>7.444</v>
          </cell>
          <cell r="AV132">
            <v>118.93</v>
          </cell>
          <cell r="AX132" t="str">
            <v>Crew salaries - other benefits</v>
          </cell>
          <cell r="AY132">
            <v>21.015000000000001</v>
          </cell>
          <cell r="AZ132">
            <v>0</v>
          </cell>
          <cell r="BA132">
            <v>0</v>
          </cell>
          <cell r="BB132">
            <v>0</v>
          </cell>
          <cell r="BC132">
            <v>0</v>
          </cell>
          <cell r="BD132">
            <v>0</v>
          </cell>
          <cell r="BE132">
            <v>3.383</v>
          </cell>
          <cell r="BF132">
            <v>24.398</v>
          </cell>
          <cell r="BH132" t="str">
            <v>Crew salaries - other benefits</v>
          </cell>
          <cell r="BI132">
            <v>0</v>
          </cell>
          <cell r="BJ132">
            <v>0</v>
          </cell>
          <cell r="BK132">
            <v>0</v>
          </cell>
          <cell r="BL132">
            <v>0</v>
          </cell>
          <cell r="BM132">
            <v>0</v>
          </cell>
          <cell r="BN132">
            <v>0</v>
          </cell>
          <cell r="BO132">
            <v>0</v>
          </cell>
          <cell r="BP132">
            <v>0</v>
          </cell>
          <cell r="BR132" t="str">
            <v>Crew salaries - other benefits</v>
          </cell>
          <cell r="BS132">
            <v>0</v>
          </cell>
          <cell r="BT132">
            <v>0</v>
          </cell>
          <cell r="BU132">
            <v>0</v>
          </cell>
          <cell r="BV132">
            <v>0</v>
          </cell>
          <cell r="BW132">
            <v>0</v>
          </cell>
          <cell r="BX132">
            <v>0</v>
          </cell>
          <cell r="BY132">
            <v>0</v>
          </cell>
          <cell r="BZ132">
            <v>0</v>
          </cell>
          <cell r="CB132" t="str">
            <v>Crew salaries - other benefits</v>
          </cell>
          <cell r="CC132">
            <v>0</v>
          </cell>
          <cell r="CD132">
            <v>0</v>
          </cell>
          <cell r="CE132">
            <v>0</v>
          </cell>
          <cell r="CF132">
            <v>0</v>
          </cell>
          <cell r="CG132">
            <v>0</v>
          </cell>
          <cell r="CH132">
            <v>0</v>
          </cell>
          <cell r="CI132">
            <v>0</v>
          </cell>
          <cell r="CJ132">
            <v>0</v>
          </cell>
          <cell r="CL132" t="str">
            <v>Crew salaries - other benefits</v>
          </cell>
          <cell r="CM132">
            <v>0</v>
          </cell>
          <cell r="CN132">
            <v>0</v>
          </cell>
          <cell r="CO132">
            <v>0</v>
          </cell>
          <cell r="CP132">
            <v>0</v>
          </cell>
          <cell r="CQ132">
            <v>0</v>
          </cell>
          <cell r="CR132">
            <v>0</v>
          </cell>
          <cell r="CS132">
            <v>0</v>
          </cell>
          <cell r="CT132">
            <v>0</v>
          </cell>
          <cell r="CV132" t="str">
            <v>Crew salaries - other benefits</v>
          </cell>
          <cell r="CW132">
            <v>702.8175</v>
          </cell>
          <cell r="CX132">
            <v>0</v>
          </cell>
          <cell r="CY132">
            <v>0</v>
          </cell>
          <cell r="CZ132">
            <v>0</v>
          </cell>
          <cell r="DA132">
            <v>0</v>
          </cell>
          <cell r="DB132">
            <v>0</v>
          </cell>
          <cell r="DC132">
            <v>11.263</v>
          </cell>
          <cell r="DD132">
            <v>714.07950000000005</v>
          </cell>
          <cell r="DF132" t="str">
            <v>Crew salaries - other benefits</v>
          </cell>
          <cell r="DG132">
            <v>727.16219999999998</v>
          </cell>
          <cell r="DH132">
            <v>0</v>
          </cell>
          <cell r="DI132">
            <v>0</v>
          </cell>
          <cell r="DJ132">
            <v>0</v>
          </cell>
          <cell r="DK132">
            <v>0</v>
          </cell>
          <cell r="DL132">
            <v>0</v>
          </cell>
          <cell r="DM132">
            <v>0</v>
          </cell>
          <cell r="DN132">
            <v>727.16219999999998</v>
          </cell>
        </row>
        <row r="133">
          <cell r="D133" t="str">
            <v>Crew travel expenses</v>
          </cell>
          <cell r="G133" t="str">
            <v>USD 000</v>
          </cell>
          <cell r="I133">
            <v>0</v>
          </cell>
          <cell r="J133">
            <v>299.89999999999998</v>
          </cell>
          <cell r="K133">
            <v>370.75</v>
          </cell>
          <cell r="L133">
            <v>-6.2029999999999994</v>
          </cell>
          <cell r="M133">
            <v>322.11300000000006</v>
          </cell>
          <cell r="N133">
            <v>122.673</v>
          </cell>
          <cell r="O133">
            <v>0</v>
          </cell>
          <cell r="P133">
            <v>370.84699999999998</v>
          </cell>
          <cell r="Q133">
            <v>29.591999999999999</v>
          </cell>
          <cell r="R133">
            <v>251.87700000000001</v>
          </cell>
          <cell r="S133">
            <v>8.1219999999999999</v>
          </cell>
          <cell r="T133">
            <v>44.045000000000002</v>
          </cell>
          <cell r="U133">
            <v>244.76599999999996</v>
          </cell>
          <cell r="V133">
            <v>0</v>
          </cell>
          <cell r="W133">
            <v>0</v>
          </cell>
          <cell r="X133">
            <v>0</v>
          </cell>
          <cell r="Y133">
            <v>0</v>
          </cell>
          <cell r="Z133">
            <v>0</v>
          </cell>
          <cell r="AA133">
            <v>-1.2429999999999999</v>
          </cell>
          <cell r="AB133">
            <v>243.52299999999997</v>
          </cell>
          <cell r="AD133" t="str">
            <v>Crew travel expenses</v>
          </cell>
          <cell r="AE133">
            <v>311.84500000000003</v>
          </cell>
          <cell r="AF133">
            <v>0</v>
          </cell>
          <cell r="AG133">
            <v>0</v>
          </cell>
          <cell r="AH133">
            <v>0</v>
          </cell>
          <cell r="AI133">
            <v>0</v>
          </cell>
          <cell r="AJ133">
            <v>0</v>
          </cell>
          <cell r="AK133">
            <v>0.17599999999999999</v>
          </cell>
          <cell r="AL133">
            <v>312.02100000000002</v>
          </cell>
          <cell r="AN133" t="str">
            <v>Crew travel expenses</v>
          </cell>
          <cell r="AO133">
            <v>199.86099999999999</v>
          </cell>
          <cell r="AP133">
            <v>0</v>
          </cell>
          <cell r="AQ133">
            <v>0</v>
          </cell>
          <cell r="AR133">
            <v>0</v>
          </cell>
          <cell r="AS133">
            <v>0</v>
          </cell>
          <cell r="AT133">
            <v>0</v>
          </cell>
          <cell r="AU133">
            <v>-9.6460000000000008</v>
          </cell>
          <cell r="AV133">
            <v>190.21499999999997</v>
          </cell>
          <cell r="AX133" t="str">
            <v>Crew travel expenses</v>
          </cell>
          <cell r="AY133">
            <v>323.06399999999996</v>
          </cell>
          <cell r="AZ133">
            <v>0</v>
          </cell>
          <cell r="BA133">
            <v>0</v>
          </cell>
          <cell r="BB133">
            <v>0</v>
          </cell>
          <cell r="BC133">
            <v>0</v>
          </cell>
          <cell r="BD133">
            <v>0</v>
          </cell>
          <cell r="BE133">
            <v>-3.2690000000000001</v>
          </cell>
          <cell r="BF133">
            <v>319.79499999999996</v>
          </cell>
          <cell r="BH133" t="str">
            <v>Crew travel expenses</v>
          </cell>
          <cell r="BI133">
            <v>0</v>
          </cell>
          <cell r="BJ133">
            <v>0</v>
          </cell>
          <cell r="BK133">
            <v>0</v>
          </cell>
          <cell r="BL133">
            <v>0</v>
          </cell>
          <cell r="BM133">
            <v>0</v>
          </cell>
          <cell r="BN133">
            <v>0</v>
          </cell>
          <cell r="BO133">
            <v>0</v>
          </cell>
          <cell r="BP133">
            <v>0</v>
          </cell>
          <cell r="BR133" t="str">
            <v>Crew travel expenses</v>
          </cell>
          <cell r="BS133">
            <v>0</v>
          </cell>
          <cell r="BT133">
            <v>0</v>
          </cell>
          <cell r="BU133">
            <v>0</v>
          </cell>
          <cell r="BV133">
            <v>0</v>
          </cell>
          <cell r="BW133">
            <v>0</v>
          </cell>
          <cell r="BX133">
            <v>0</v>
          </cell>
          <cell r="BY133">
            <v>0</v>
          </cell>
          <cell r="BZ133">
            <v>0</v>
          </cell>
          <cell r="CB133" t="str">
            <v>Crew travel expenses</v>
          </cell>
          <cell r="CC133">
            <v>0</v>
          </cell>
          <cell r="CD133">
            <v>0</v>
          </cell>
          <cell r="CE133">
            <v>0</v>
          </cell>
          <cell r="CF133">
            <v>0</v>
          </cell>
          <cell r="CG133">
            <v>0</v>
          </cell>
          <cell r="CH133">
            <v>0</v>
          </cell>
          <cell r="CI133">
            <v>0</v>
          </cell>
          <cell r="CJ133">
            <v>0</v>
          </cell>
          <cell r="CL133" t="str">
            <v>Crew travel expenses</v>
          </cell>
          <cell r="CM133">
            <v>0</v>
          </cell>
          <cell r="CN133">
            <v>0</v>
          </cell>
          <cell r="CO133">
            <v>0</v>
          </cell>
          <cell r="CP133">
            <v>0</v>
          </cell>
          <cell r="CQ133">
            <v>0</v>
          </cell>
          <cell r="CR133">
            <v>0</v>
          </cell>
          <cell r="CS133">
            <v>0</v>
          </cell>
          <cell r="CT133">
            <v>0</v>
          </cell>
          <cell r="CV133" t="str">
            <v>Crew travel expenses</v>
          </cell>
          <cell r="CW133">
            <v>1561.0163193482576</v>
          </cell>
          <cell r="CX133">
            <v>0</v>
          </cell>
          <cell r="CY133">
            <v>0</v>
          </cell>
          <cell r="CZ133">
            <v>0</v>
          </cell>
          <cell r="DA133">
            <v>0</v>
          </cell>
          <cell r="DB133">
            <v>0</v>
          </cell>
          <cell r="DC133">
            <v>-1.0669999999999999</v>
          </cell>
          <cell r="DD133">
            <v>1559.9513193482574</v>
          </cell>
          <cell r="DF133" t="str">
            <v>Crew travel expenses</v>
          </cell>
          <cell r="DG133">
            <v>1624.0860328273473</v>
          </cell>
          <cell r="DH133">
            <v>0</v>
          </cell>
          <cell r="DI133">
            <v>0</v>
          </cell>
          <cell r="DJ133">
            <v>0</v>
          </cell>
          <cell r="DK133">
            <v>0</v>
          </cell>
          <cell r="DL133">
            <v>0</v>
          </cell>
          <cell r="DM133">
            <v>0</v>
          </cell>
          <cell r="DN133">
            <v>1624.0860328273466</v>
          </cell>
        </row>
        <row r="134">
          <cell r="D134" t="str">
            <v>Non-product freight</v>
          </cell>
          <cell r="G134" t="str">
            <v>USD 000</v>
          </cell>
          <cell r="I134">
            <v>0</v>
          </cell>
          <cell r="J134">
            <v>115.72999999999999</v>
          </cell>
          <cell r="K134">
            <v>29.23</v>
          </cell>
          <cell r="L134">
            <v>29.689</v>
          </cell>
          <cell r="M134">
            <v>51.509000000000015</v>
          </cell>
          <cell r="N134">
            <v>80.090999999999994</v>
          </cell>
          <cell r="O134">
            <v>0</v>
          </cell>
          <cell r="P134">
            <v>64.597000000000008</v>
          </cell>
          <cell r="Q134">
            <v>58.123000000000005</v>
          </cell>
          <cell r="R134">
            <v>51.02</v>
          </cell>
          <cell r="S134">
            <v>80.135000000000005</v>
          </cell>
          <cell r="T134">
            <v>85.274000000000001</v>
          </cell>
          <cell r="U134">
            <v>160.26</v>
          </cell>
          <cell r="V134">
            <v>1.6709999999999994</v>
          </cell>
          <cell r="W134">
            <v>2.4659999999999997</v>
          </cell>
          <cell r="X134">
            <v>0.89600000000000002</v>
          </cell>
          <cell r="Y134">
            <v>0</v>
          </cell>
          <cell r="Z134">
            <v>1.2469999999999999</v>
          </cell>
          <cell r="AA134">
            <v>0</v>
          </cell>
          <cell r="AB134">
            <v>166.53999999999994</v>
          </cell>
          <cell r="AD134" t="str">
            <v>Non-product freight</v>
          </cell>
          <cell r="AE134">
            <v>175.48899999999998</v>
          </cell>
          <cell r="AF134">
            <v>7.8170000000000002</v>
          </cell>
          <cell r="AG134">
            <v>1.0289999999999999</v>
          </cell>
          <cell r="AH134">
            <v>0.81799999999999995</v>
          </cell>
          <cell r="AI134">
            <v>0.09</v>
          </cell>
          <cell r="AJ134">
            <v>14.811</v>
          </cell>
          <cell r="AK134">
            <v>0</v>
          </cell>
          <cell r="AL134">
            <v>200.054</v>
          </cell>
          <cell r="AN134" t="str">
            <v>Non-product freight</v>
          </cell>
          <cell r="AO134">
            <v>40.917000000000002</v>
          </cell>
          <cell r="AP134">
            <v>3.8340000000000001</v>
          </cell>
          <cell r="AQ134">
            <v>1.119</v>
          </cell>
          <cell r="AR134">
            <v>5.8979999999999997</v>
          </cell>
          <cell r="AS134">
            <v>0</v>
          </cell>
          <cell r="AT134">
            <v>6.2560000000000002</v>
          </cell>
          <cell r="AU134">
            <v>2.5999999999999999E-2</v>
          </cell>
          <cell r="AV134">
            <v>58.050000000000004</v>
          </cell>
          <cell r="AX134" t="str">
            <v>Non-product freight</v>
          </cell>
          <cell r="AY134">
            <v>22.312999999999999</v>
          </cell>
          <cell r="AZ134">
            <v>8.213000000000001</v>
          </cell>
          <cell r="BA134">
            <v>1.3940000000000001</v>
          </cell>
          <cell r="BB134">
            <v>1.1439999999999999</v>
          </cell>
          <cell r="BC134">
            <v>0</v>
          </cell>
          <cell r="BD134">
            <v>0.57999999999999996</v>
          </cell>
          <cell r="BE134">
            <v>0</v>
          </cell>
          <cell r="BF134">
            <v>33.643999999999998</v>
          </cell>
          <cell r="BH134" t="str">
            <v>Non-product freight</v>
          </cell>
          <cell r="BI134">
            <v>0</v>
          </cell>
          <cell r="BJ134">
            <v>0</v>
          </cell>
          <cell r="BK134">
            <v>0</v>
          </cell>
          <cell r="BL134">
            <v>0</v>
          </cell>
          <cell r="BM134">
            <v>0</v>
          </cell>
          <cell r="BN134">
            <v>0</v>
          </cell>
          <cell r="BO134">
            <v>0</v>
          </cell>
          <cell r="BP134">
            <v>0</v>
          </cell>
          <cell r="BR134" t="str">
            <v>Non-product freight</v>
          </cell>
          <cell r="BS134">
            <v>0</v>
          </cell>
          <cell r="BT134">
            <v>0</v>
          </cell>
          <cell r="BU134">
            <v>0</v>
          </cell>
          <cell r="BV134">
            <v>0</v>
          </cell>
          <cell r="BW134">
            <v>0</v>
          </cell>
          <cell r="BX134">
            <v>0</v>
          </cell>
          <cell r="BY134">
            <v>0</v>
          </cell>
          <cell r="BZ134">
            <v>0</v>
          </cell>
          <cell r="CB134" t="str">
            <v>Non-product freight</v>
          </cell>
          <cell r="CC134">
            <v>0</v>
          </cell>
          <cell r="CD134">
            <v>0</v>
          </cell>
          <cell r="CE134">
            <v>0</v>
          </cell>
          <cell r="CF134">
            <v>0</v>
          </cell>
          <cell r="CG134">
            <v>0</v>
          </cell>
          <cell r="CH134">
            <v>0</v>
          </cell>
          <cell r="CI134">
            <v>0</v>
          </cell>
          <cell r="CJ134">
            <v>0</v>
          </cell>
          <cell r="CL134" t="str">
            <v>Non-product freight</v>
          </cell>
          <cell r="CM134">
            <v>0</v>
          </cell>
          <cell r="CN134">
            <v>0</v>
          </cell>
          <cell r="CO134">
            <v>0</v>
          </cell>
          <cell r="CP134">
            <v>0</v>
          </cell>
          <cell r="CQ134">
            <v>0</v>
          </cell>
          <cell r="CR134">
            <v>0</v>
          </cell>
          <cell r="CS134">
            <v>0</v>
          </cell>
          <cell r="CT134">
            <v>0</v>
          </cell>
          <cell r="CV134" t="str">
            <v>Non-product freight</v>
          </cell>
          <cell r="CW134">
            <v>605.74900000000002</v>
          </cell>
          <cell r="CX134">
            <v>72.488</v>
          </cell>
          <cell r="CY134">
            <v>3.4949999999999997</v>
          </cell>
          <cell r="CZ134">
            <v>1.714</v>
          </cell>
          <cell r="DA134">
            <v>0.09</v>
          </cell>
          <cell r="DB134">
            <v>16.058</v>
          </cell>
          <cell r="DC134">
            <v>0.92024539877300615</v>
          </cell>
          <cell r="DD134">
            <v>628.51924539877302</v>
          </cell>
          <cell r="DF134" t="str">
            <v>Non-product freight</v>
          </cell>
          <cell r="DG134">
            <v>360</v>
          </cell>
          <cell r="DH134">
            <v>232.85714285714286</v>
          </cell>
          <cell r="DI134">
            <v>0</v>
          </cell>
          <cell r="DJ134">
            <v>0</v>
          </cell>
          <cell r="DK134">
            <v>0</v>
          </cell>
          <cell r="DL134">
            <v>0</v>
          </cell>
          <cell r="DM134">
            <v>1.1764705882352942</v>
          </cell>
          <cell r="DN134">
            <v>594.03361344537825</v>
          </cell>
        </row>
        <row r="135">
          <cell r="D135" t="str">
            <v>Fuel</v>
          </cell>
          <cell r="G135" t="str">
            <v>USD 000</v>
          </cell>
          <cell r="I135">
            <v>0</v>
          </cell>
          <cell r="J135">
            <v>3904.07</v>
          </cell>
          <cell r="K135">
            <v>2229.31</v>
          </cell>
          <cell r="L135">
            <v>2158.7069999999999</v>
          </cell>
          <cell r="M135">
            <v>2128.771999999999</v>
          </cell>
          <cell r="N135">
            <v>1238.0029999999999</v>
          </cell>
          <cell r="O135">
            <v>0</v>
          </cell>
          <cell r="P135">
            <v>2342.701</v>
          </cell>
          <cell r="Q135">
            <v>949.77099999999996</v>
          </cell>
          <cell r="R135">
            <v>226.68600000000001</v>
          </cell>
          <cell r="S135">
            <v>325.03800000000001</v>
          </cell>
          <cell r="T135">
            <v>1183.922</v>
          </cell>
          <cell r="U135">
            <v>3015.4350000000004</v>
          </cell>
          <cell r="V135">
            <v>0</v>
          </cell>
          <cell r="W135">
            <v>0</v>
          </cell>
          <cell r="X135">
            <v>0</v>
          </cell>
          <cell r="Y135">
            <v>0</v>
          </cell>
          <cell r="Z135">
            <v>0</v>
          </cell>
          <cell r="AA135">
            <v>0</v>
          </cell>
          <cell r="AB135">
            <v>3015.4350000000004</v>
          </cell>
          <cell r="AD135" t="str">
            <v>Fuel</v>
          </cell>
          <cell r="AE135">
            <v>1384.2929999999999</v>
          </cell>
          <cell r="AF135">
            <v>0</v>
          </cell>
          <cell r="AG135">
            <v>0</v>
          </cell>
          <cell r="AH135">
            <v>0</v>
          </cell>
          <cell r="AI135">
            <v>0</v>
          </cell>
          <cell r="AJ135">
            <v>0</v>
          </cell>
          <cell r="AK135">
            <v>0</v>
          </cell>
          <cell r="AL135">
            <v>1384.2929999999999</v>
          </cell>
          <cell r="AN135" t="str">
            <v>Fuel</v>
          </cell>
          <cell r="AO135">
            <v>2223.6129999999998</v>
          </cell>
          <cell r="AP135">
            <v>0</v>
          </cell>
          <cell r="AQ135">
            <v>0</v>
          </cell>
          <cell r="AR135">
            <v>0</v>
          </cell>
          <cell r="AS135">
            <v>0</v>
          </cell>
          <cell r="AT135">
            <v>0</v>
          </cell>
          <cell r="AU135">
            <v>0</v>
          </cell>
          <cell r="AV135">
            <v>2223.6129999999998</v>
          </cell>
          <cell r="AX135" t="str">
            <v>Fuel</v>
          </cell>
          <cell r="AY135">
            <v>937.64100000000008</v>
          </cell>
          <cell r="AZ135">
            <v>0</v>
          </cell>
          <cell r="BA135">
            <v>0</v>
          </cell>
          <cell r="BB135">
            <v>0</v>
          </cell>
          <cell r="BC135">
            <v>0</v>
          </cell>
          <cell r="BD135">
            <v>0</v>
          </cell>
          <cell r="BE135">
            <v>0</v>
          </cell>
          <cell r="BF135">
            <v>937.64100000000008</v>
          </cell>
          <cell r="BH135" t="str">
            <v>Fuel</v>
          </cell>
          <cell r="BI135">
            <v>0</v>
          </cell>
          <cell r="BJ135">
            <v>0</v>
          </cell>
          <cell r="BK135">
            <v>0</v>
          </cell>
          <cell r="BL135">
            <v>0</v>
          </cell>
          <cell r="BM135">
            <v>0</v>
          </cell>
          <cell r="BN135">
            <v>0</v>
          </cell>
          <cell r="BO135">
            <v>0</v>
          </cell>
          <cell r="BP135">
            <v>0</v>
          </cell>
          <cell r="BR135" t="str">
            <v>Fuel</v>
          </cell>
          <cell r="BS135">
            <v>0</v>
          </cell>
          <cell r="BT135">
            <v>0</v>
          </cell>
          <cell r="BU135">
            <v>0</v>
          </cell>
          <cell r="BV135">
            <v>0</v>
          </cell>
          <cell r="BW135">
            <v>0</v>
          </cell>
          <cell r="BX135">
            <v>0</v>
          </cell>
          <cell r="BY135">
            <v>0</v>
          </cell>
          <cell r="BZ135">
            <v>0</v>
          </cell>
          <cell r="CB135" t="str">
            <v>Fuel</v>
          </cell>
          <cell r="CC135">
            <v>0</v>
          </cell>
          <cell r="CD135">
            <v>0</v>
          </cell>
          <cell r="CE135">
            <v>0</v>
          </cell>
          <cell r="CF135">
            <v>0</v>
          </cell>
          <cell r="CG135">
            <v>0</v>
          </cell>
          <cell r="CH135">
            <v>0</v>
          </cell>
          <cell r="CI135">
            <v>0</v>
          </cell>
          <cell r="CJ135">
            <v>0</v>
          </cell>
          <cell r="CL135" t="str">
            <v>Fuel</v>
          </cell>
          <cell r="CM135">
            <v>0</v>
          </cell>
          <cell r="CN135">
            <v>0</v>
          </cell>
          <cell r="CO135">
            <v>0</v>
          </cell>
          <cell r="CP135">
            <v>0</v>
          </cell>
          <cell r="CQ135">
            <v>0</v>
          </cell>
          <cell r="CR135">
            <v>0</v>
          </cell>
          <cell r="CS135">
            <v>0</v>
          </cell>
          <cell r="CT135">
            <v>0</v>
          </cell>
          <cell r="CV135" t="str">
            <v>Fuel</v>
          </cell>
          <cell r="CW135">
            <v>11600.62890859897</v>
          </cell>
          <cell r="CX135">
            <v>0</v>
          </cell>
          <cell r="CY135">
            <v>0</v>
          </cell>
          <cell r="CZ135">
            <v>0</v>
          </cell>
          <cell r="DA135">
            <v>0</v>
          </cell>
          <cell r="DB135">
            <v>0</v>
          </cell>
          <cell r="DC135">
            <v>0</v>
          </cell>
          <cell r="DD135">
            <v>11600.628908598972</v>
          </cell>
          <cell r="DF135" t="str">
            <v>Fuel</v>
          </cell>
          <cell r="DG135">
            <v>13226.025142870818</v>
          </cell>
          <cell r="DH135">
            <v>0</v>
          </cell>
          <cell r="DI135">
            <v>0</v>
          </cell>
          <cell r="DJ135">
            <v>0</v>
          </cell>
          <cell r="DK135">
            <v>0</v>
          </cell>
          <cell r="DL135">
            <v>0</v>
          </cell>
          <cell r="DM135">
            <v>0</v>
          </cell>
          <cell r="DN135">
            <v>13226.025142870818</v>
          </cell>
        </row>
        <row r="136">
          <cell r="D136" t="str">
            <v>Warehouse rent</v>
          </cell>
          <cell r="E136">
            <v>0</v>
          </cell>
          <cell r="G136" t="str">
            <v>USD 000</v>
          </cell>
          <cell r="I136">
            <v>0</v>
          </cell>
          <cell r="J136">
            <v>215.82000000000002</v>
          </cell>
          <cell r="K136">
            <v>223.37</v>
          </cell>
          <cell r="L136">
            <v>258.916</v>
          </cell>
          <cell r="M136">
            <v>225.49799999999993</v>
          </cell>
          <cell r="N136">
            <v>155.94499999999999</v>
          </cell>
          <cell r="O136">
            <v>0</v>
          </cell>
          <cell r="P136">
            <v>603.51599999999996</v>
          </cell>
          <cell r="Q136">
            <v>163.49299999999999</v>
          </cell>
          <cell r="R136">
            <v>337.55500000000001</v>
          </cell>
          <cell r="S136">
            <v>307.44599999999997</v>
          </cell>
          <cell r="T136">
            <v>177.203</v>
          </cell>
          <cell r="U136">
            <v>138.82099999999997</v>
          </cell>
          <cell r="V136">
            <v>158.51900000000001</v>
          </cell>
          <cell r="W136">
            <v>7.2379999999999924</v>
          </cell>
          <cell r="X136">
            <v>107.50999999999999</v>
          </cell>
          <cell r="Y136">
            <v>0</v>
          </cell>
          <cell r="Z136">
            <v>0</v>
          </cell>
          <cell r="AA136">
            <v>3.5700000000000003</v>
          </cell>
          <cell r="AB136">
            <v>415.6579999999999</v>
          </cell>
          <cell r="AD136" t="str">
            <v>Warehouse rent</v>
          </cell>
          <cell r="AE136">
            <v>75.415000000000006</v>
          </cell>
          <cell r="AF136">
            <v>338.83199999999999</v>
          </cell>
          <cell r="AG136">
            <v>55.460999999999999</v>
          </cell>
          <cell r="AH136">
            <v>8.8190000000000008</v>
          </cell>
          <cell r="AI136">
            <v>0</v>
          </cell>
          <cell r="AJ136">
            <v>3.407</v>
          </cell>
          <cell r="AK136">
            <v>1.7849999999999999</v>
          </cell>
          <cell r="AL136">
            <v>483.71900000000005</v>
          </cell>
          <cell r="AN136" t="str">
            <v>Warehouse rent</v>
          </cell>
          <cell r="AO136">
            <v>25.35</v>
          </cell>
          <cell r="AP136">
            <v>-62.307000000000002</v>
          </cell>
          <cell r="AQ136">
            <v>10.370999999999999</v>
          </cell>
          <cell r="AR136">
            <v>236.40199999999999</v>
          </cell>
          <cell r="AS136">
            <v>0</v>
          </cell>
          <cell r="AT136">
            <v>0</v>
          </cell>
          <cell r="AU136">
            <v>3.57</v>
          </cell>
          <cell r="AV136">
            <v>213.38599999999997</v>
          </cell>
          <cell r="AX136" t="str">
            <v>Warehouse rent</v>
          </cell>
          <cell r="AY136">
            <v>224.52600000000001</v>
          </cell>
          <cell r="AZ136">
            <v>67.13300000000001</v>
          </cell>
          <cell r="BA136">
            <v>4.4400000000000004</v>
          </cell>
          <cell r="BB136">
            <v>1.9750000000000001</v>
          </cell>
          <cell r="BC136">
            <v>0</v>
          </cell>
          <cell r="BD136">
            <v>0</v>
          </cell>
          <cell r="BE136">
            <v>1.7849999999999999</v>
          </cell>
          <cell r="BF136">
            <v>299.85900000000004</v>
          </cell>
          <cell r="BH136" t="str">
            <v>Warehouse rent</v>
          </cell>
          <cell r="BI136">
            <v>0</v>
          </cell>
          <cell r="BJ136">
            <v>0</v>
          </cell>
          <cell r="BK136">
            <v>0</v>
          </cell>
          <cell r="BL136">
            <v>0</v>
          </cell>
          <cell r="BM136">
            <v>0</v>
          </cell>
          <cell r="BN136">
            <v>0</v>
          </cell>
          <cell r="BO136">
            <v>0</v>
          </cell>
          <cell r="BP136">
            <v>0</v>
          </cell>
          <cell r="BR136" t="str">
            <v>Warehouse rent</v>
          </cell>
          <cell r="BS136">
            <v>0</v>
          </cell>
          <cell r="BT136">
            <v>0</v>
          </cell>
          <cell r="BU136">
            <v>0</v>
          </cell>
          <cell r="BV136">
            <v>0</v>
          </cell>
          <cell r="BW136">
            <v>0</v>
          </cell>
          <cell r="BX136">
            <v>0</v>
          </cell>
          <cell r="BY136">
            <v>0</v>
          </cell>
          <cell r="BZ136">
            <v>0</v>
          </cell>
          <cell r="CB136" t="str">
            <v>Warehouse rent</v>
          </cell>
          <cell r="CC136">
            <v>0</v>
          </cell>
          <cell r="CD136">
            <v>0</v>
          </cell>
          <cell r="CE136">
            <v>0</v>
          </cell>
          <cell r="CF136">
            <v>0</v>
          </cell>
          <cell r="CG136">
            <v>0</v>
          </cell>
          <cell r="CH136">
            <v>0</v>
          </cell>
          <cell r="CI136">
            <v>0</v>
          </cell>
          <cell r="CJ136">
            <v>0</v>
          </cell>
          <cell r="CL136" t="str">
            <v>Warehouse rent</v>
          </cell>
          <cell r="CM136">
            <v>0</v>
          </cell>
          <cell r="CN136">
            <v>0</v>
          </cell>
          <cell r="CO136">
            <v>0</v>
          </cell>
          <cell r="CP136">
            <v>0</v>
          </cell>
          <cell r="CQ136">
            <v>0</v>
          </cell>
          <cell r="CR136">
            <v>0</v>
          </cell>
          <cell r="CS136">
            <v>0</v>
          </cell>
          <cell r="CT136">
            <v>0</v>
          </cell>
          <cell r="CV136" t="str">
            <v>Warehouse rent</v>
          </cell>
          <cell r="CW136">
            <v>796.24567639999998</v>
          </cell>
          <cell r="CX136">
            <v>588.40007975460117</v>
          </cell>
          <cell r="CY136">
            <v>224.69899999999998</v>
          </cell>
          <cell r="CZ136">
            <v>1034.2855175187228</v>
          </cell>
          <cell r="DA136">
            <v>0</v>
          </cell>
          <cell r="DB136">
            <v>3.407</v>
          </cell>
          <cell r="DC136">
            <v>5.3550000000000004</v>
          </cell>
          <cell r="DD136">
            <v>2652.3922736733239</v>
          </cell>
          <cell r="DF136" t="str">
            <v>Warehouse rent</v>
          </cell>
          <cell r="DG136">
            <v>781.94204489999993</v>
          </cell>
          <cell r="DH136">
            <v>401.81176470588235</v>
          </cell>
          <cell r="DI136">
            <v>216</v>
          </cell>
          <cell r="DJ136">
            <v>1136.3016353707583</v>
          </cell>
          <cell r="DK136">
            <v>0</v>
          </cell>
          <cell r="DL136">
            <v>0</v>
          </cell>
          <cell r="DM136">
            <v>0</v>
          </cell>
          <cell r="DN136">
            <v>2536.0554449766414</v>
          </cell>
        </row>
        <row r="137">
          <cell r="D137" t="str">
            <v>Port call, observer and waste handling</v>
          </cell>
          <cell r="G137" t="str">
            <v>USD 000</v>
          </cell>
          <cell r="I137">
            <v>0</v>
          </cell>
          <cell r="J137">
            <v>138.18</v>
          </cell>
          <cell r="K137">
            <v>203.77</v>
          </cell>
          <cell r="L137">
            <v>-3.3220000000000001</v>
          </cell>
          <cell r="M137">
            <v>71.784999999999968</v>
          </cell>
          <cell r="N137">
            <v>295.85700000000003</v>
          </cell>
          <cell r="O137">
            <v>0</v>
          </cell>
          <cell r="P137">
            <v>379.66300000000001</v>
          </cell>
          <cell r="Q137">
            <v>132.46</v>
          </cell>
          <cell r="R137">
            <v>106.622</v>
          </cell>
          <cell r="S137">
            <v>157.17099999999999</v>
          </cell>
          <cell r="T137">
            <v>-25.943999999999999</v>
          </cell>
          <cell r="U137">
            <v>151.24700000000001</v>
          </cell>
          <cell r="V137">
            <v>0</v>
          </cell>
          <cell r="W137">
            <v>0</v>
          </cell>
          <cell r="X137">
            <v>0</v>
          </cell>
          <cell r="Y137">
            <v>0</v>
          </cell>
          <cell r="Z137">
            <v>0</v>
          </cell>
          <cell r="AA137">
            <v>0</v>
          </cell>
          <cell r="AB137">
            <v>151.24700000000001</v>
          </cell>
          <cell r="AD137" t="str">
            <v>Port call, observer and waste handling</v>
          </cell>
          <cell r="AE137">
            <v>85.611999999999995</v>
          </cell>
          <cell r="AF137">
            <v>0</v>
          </cell>
          <cell r="AG137">
            <v>0</v>
          </cell>
          <cell r="AH137">
            <v>0</v>
          </cell>
          <cell r="AI137">
            <v>0</v>
          </cell>
          <cell r="AJ137">
            <v>0</v>
          </cell>
          <cell r="AK137">
            <v>0</v>
          </cell>
          <cell r="AL137">
            <v>85.611999999999995</v>
          </cell>
          <cell r="AN137" t="str">
            <v>Port call, observer and waste handling</v>
          </cell>
          <cell r="AO137">
            <v>129.87200000000001</v>
          </cell>
          <cell r="AP137">
            <v>0</v>
          </cell>
          <cell r="AQ137">
            <v>0</v>
          </cell>
          <cell r="AR137">
            <v>0</v>
          </cell>
          <cell r="AS137">
            <v>0</v>
          </cell>
          <cell r="AT137">
            <v>0</v>
          </cell>
          <cell r="AU137">
            <v>0</v>
          </cell>
          <cell r="AV137">
            <v>129.87200000000001</v>
          </cell>
          <cell r="AX137" t="str">
            <v>Port call, observer and waste handling</v>
          </cell>
          <cell r="AY137">
            <v>199.495</v>
          </cell>
          <cell r="AZ137">
            <v>0</v>
          </cell>
          <cell r="BA137">
            <v>0</v>
          </cell>
          <cell r="BB137">
            <v>0</v>
          </cell>
          <cell r="BC137">
            <v>0</v>
          </cell>
          <cell r="BD137">
            <v>0</v>
          </cell>
          <cell r="BE137">
            <v>0</v>
          </cell>
          <cell r="BF137">
            <v>199.495</v>
          </cell>
          <cell r="BH137" t="str">
            <v>Port call, observer and waste handling</v>
          </cell>
          <cell r="BI137">
            <v>0</v>
          </cell>
          <cell r="BJ137">
            <v>0</v>
          </cell>
          <cell r="BK137">
            <v>0</v>
          </cell>
          <cell r="BL137">
            <v>0</v>
          </cell>
          <cell r="BM137">
            <v>0</v>
          </cell>
          <cell r="BN137">
            <v>0</v>
          </cell>
          <cell r="BO137">
            <v>0</v>
          </cell>
          <cell r="BP137">
            <v>0</v>
          </cell>
          <cell r="BR137" t="str">
            <v>Port call, observer and waste handling</v>
          </cell>
          <cell r="BS137">
            <v>0</v>
          </cell>
          <cell r="BT137">
            <v>0</v>
          </cell>
          <cell r="BU137">
            <v>0</v>
          </cell>
          <cell r="BV137">
            <v>0</v>
          </cell>
          <cell r="BW137">
            <v>0</v>
          </cell>
          <cell r="BX137">
            <v>0</v>
          </cell>
          <cell r="BY137">
            <v>0</v>
          </cell>
          <cell r="BZ137">
            <v>0</v>
          </cell>
          <cell r="CB137" t="str">
            <v>Port call, observer and waste handling</v>
          </cell>
          <cell r="CC137">
            <v>0</v>
          </cell>
          <cell r="CD137">
            <v>0</v>
          </cell>
          <cell r="CE137">
            <v>0</v>
          </cell>
          <cell r="CF137">
            <v>0</v>
          </cell>
          <cell r="CG137">
            <v>0</v>
          </cell>
          <cell r="CH137">
            <v>0</v>
          </cell>
          <cell r="CI137">
            <v>0</v>
          </cell>
          <cell r="CJ137">
            <v>0</v>
          </cell>
          <cell r="CL137" t="str">
            <v>Port call, observer and waste handling</v>
          </cell>
          <cell r="CM137">
            <v>0</v>
          </cell>
          <cell r="CN137">
            <v>0</v>
          </cell>
          <cell r="CO137">
            <v>0</v>
          </cell>
          <cell r="CP137">
            <v>0</v>
          </cell>
          <cell r="CQ137">
            <v>0</v>
          </cell>
          <cell r="CR137">
            <v>0</v>
          </cell>
          <cell r="CS137">
            <v>0</v>
          </cell>
          <cell r="CT137">
            <v>0</v>
          </cell>
          <cell r="CV137" t="str">
            <v>Port call, observer and waste handling</v>
          </cell>
          <cell r="CW137">
            <v>1287.2415899999999</v>
          </cell>
          <cell r="CX137">
            <v>297.5</v>
          </cell>
          <cell r="CY137">
            <v>0</v>
          </cell>
          <cell r="CZ137">
            <v>0</v>
          </cell>
          <cell r="DA137">
            <v>0</v>
          </cell>
          <cell r="DB137">
            <v>0</v>
          </cell>
          <cell r="DC137">
            <v>0</v>
          </cell>
          <cell r="DD137">
            <v>1584.7415900000001</v>
          </cell>
          <cell r="DF137" t="str">
            <v>Port call, observer and waste handling</v>
          </cell>
          <cell r="DG137">
            <v>1258.04439</v>
          </cell>
          <cell r="DH137">
            <v>416.6666666666664</v>
          </cell>
          <cell r="DI137">
            <v>0</v>
          </cell>
          <cell r="DJ137">
            <v>0</v>
          </cell>
          <cell r="DK137">
            <v>0</v>
          </cell>
          <cell r="DL137">
            <v>0</v>
          </cell>
          <cell r="DM137">
            <v>0</v>
          </cell>
          <cell r="DN137">
            <v>1674.7110566666663</v>
          </cell>
        </row>
        <row r="138">
          <cell r="D138" t="str">
            <v>Office, rental and administration</v>
          </cell>
          <cell r="G138" t="str">
            <v>USD 000</v>
          </cell>
          <cell r="I138">
            <v>0</v>
          </cell>
          <cell r="J138">
            <v>316.36</v>
          </cell>
          <cell r="K138">
            <v>168.77</v>
          </cell>
          <cell r="L138">
            <v>161.38</v>
          </cell>
          <cell r="M138">
            <v>173.55900000000008</v>
          </cell>
          <cell r="N138">
            <v>180.864</v>
          </cell>
          <cell r="O138">
            <v>0</v>
          </cell>
          <cell r="P138">
            <v>315.21600000000001</v>
          </cell>
          <cell r="Q138">
            <v>237.447</v>
          </cell>
          <cell r="R138">
            <v>186.02100000000002</v>
          </cell>
          <cell r="S138">
            <v>180.13700000000003</v>
          </cell>
          <cell r="T138">
            <v>202.03300000000002</v>
          </cell>
          <cell r="U138">
            <v>46.15900000000002</v>
          </cell>
          <cell r="V138">
            <v>2.1559999999999997</v>
          </cell>
          <cell r="W138">
            <v>20.376999999999999</v>
          </cell>
          <cell r="X138">
            <v>2.7330000000000001</v>
          </cell>
          <cell r="Y138">
            <v>0.81</v>
          </cell>
          <cell r="Z138">
            <v>16.512999999999998</v>
          </cell>
          <cell r="AA138">
            <v>247.54000000000002</v>
          </cell>
          <cell r="AB138">
            <v>336.28800000000001</v>
          </cell>
          <cell r="AD138" t="str">
            <v>Office, rental and administration</v>
          </cell>
          <cell r="AE138">
            <v>40.908999999999992</v>
          </cell>
          <cell r="AF138">
            <v>1.923</v>
          </cell>
          <cell r="AG138">
            <v>28.184999999999999</v>
          </cell>
          <cell r="AH138">
            <v>1.149</v>
          </cell>
          <cell r="AI138">
            <v>2.94</v>
          </cell>
          <cell r="AJ138">
            <v>7.673</v>
          </cell>
          <cell r="AK138">
            <v>119.548</v>
          </cell>
          <cell r="AL138">
            <v>202.327</v>
          </cell>
          <cell r="AN138" t="str">
            <v>Office, rental and administration</v>
          </cell>
          <cell r="AO138">
            <v>65.828000000000003</v>
          </cell>
          <cell r="AP138">
            <v>28.040000000000003</v>
          </cell>
          <cell r="AQ138">
            <v>30.968</v>
          </cell>
          <cell r="AR138">
            <v>3.8260000000000001</v>
          </cell>
          <cell r="AS138">
            <v>4.8499999999999996</v>
          </cell>
          <cell r="AT138">
            <v>15.775</v>
          </cell>
          <cell r="AU138">
            <v>258.86599999999999</v>
          </cell>
          <cell r="AV138">
            <v>408.15300000000002</v>
          </cell>
          <cell r="AX138" t="str">
            <v>Office, rental and administration</v>
          </cell>
          <cell r="AY138">
            <v>10.101000000000001</v>
          </cell>
          <cell r="AZ138">
            <v>157.70099999999999</v>
          </cell>
          <cell r="BA138">
            <v>15.433</v>
          </cell>
          <cell r="BB138">
            <v>1.7450000000000001</v>
          </cell>
          <cell r="BC138">
            <v>3.2</v>
          </cell>
          <cell r="BD138">
            <v>4.6769999999999996</v>
          </cell>
          <cell r="BE138">
            <v>115.37</v>
          </cell>
          <cell r="BF138">
            <v>308.22699999999998</v>
          </cell>
          <cell r="BH138" t="str">
            <v>Office, rental and administration</v>
          </cell>
          <cell r="BI138">
            <v>0</v>
          </cell>
          <cell r="BJ138">
            <v>0</v>
          </cell>
          <cell r="BK138">
            <v>0</v>
          </cell>
          <cell r="BL138">
            <v>0</v>
          </cell>
          <cell r="BM138">
            <v>0</v>
          </cell>
          <cell r="BN138">
            <v>0</v>
          </cell>
          <cell r="BO138">
            <v>0</v>
          </cell>
          <cell r="BP138">
            <v>0</v>
          </cell>
          <cell r="BR138" t="str">
            <v>Office, rental and administration</v>
          </cell>
          <cell r="BS138">
            <v>0</v>
          </cell>
          <cell r="BT138">
            <v>0</v>
          </cell>
          <cell r="BU138">
            <v>0</v>
          </cell>
          <cell r="BV138">
            <v>0</v>
          </cell>
          <cell r="BW138">
            <v>0</v>
          </cell>
          <cell r="BX138">
            <v>0</v>
          </cell>
          <cell r="BY138">
            <v>0</v>
          </cell>
          <cell r="BZ138">
            <v>0</v>
          </cell>
          <cell r="CB138" t="str">
            <v>Office, rental and administration</v>
          </cell>
          <cell r="CC138">
            <v>0</v>
          </cell>
          <cell r="CD138">
            <v>0</v>
          </cell>
          <cell r="CE138">
            <v>0</v>
          </cell>
          <cell r="CF138">
            <v>0</v>
          </cell>
          <cell r="CG138">
            <v>0</v>
          </cell>
          <cell r="CH138">
            <v>0</v>
          </cell>
          <cell r="CI138">
            <v>0</v>
          </cell>
          <cell r="CJ138">
            <v>0</v>
          </cell>
          <cell r="CL138" t="str">
            <v>Office, rental and administration</v>
          </cell>
          <cell r="CM138">
            <v>0</v>
          </cell>
          <cell r="CN138">
            <v>0</v>
          </cell>
          <cell r="CO138">
            <v>0</v>
          </cell>
          <cell r="CP138">
            <v>0</v>
          </cell>
          <cell r="CQ138">
            <v>0</v>
          </cell>
          <cell r="CR138">
            <v>0</v>
          </cell>
          <cell r="CS138">
            <v>0</v>
          </cell>
          <cell r="CT138">
            <v>0</v>
          </cell>
          <cell r="CV138" t="str">
            <v>Office, rental and administration</v>
          </cell>
          <cell r="CW138">
            <v>321.36800000000005</v>
          </cell>
          <cell r="CX138">
            <v>64.849355828220851</v>
          </cell>
          <cell r="CY138">
            <v>183.38086909720897</v>
          </cell>
          <cell r="CZ138">
            <v>3.8820000000000001</v>
          </cell>
          <cell r="DA138">
            <v>15.044117647058824</v>
          </cell>
          <cell r="DB138">
            <v>76.716000000000008</v>
          </cell>
          <cell r="DC138">
            <v>1635.6012822085886</v>
          </cell>
          <cell r="DD138">
            <v>2300.8456247810777</v>
          </cell>
          <cell r="DF138" t="str">
            <v>Office, rental and administration</v>
          </cell>
          <cell r="DG138">
            <v>312.39999999999998</v>
          </cell>
          <cell r="DH138">
            <v>86.294117647058826</v>
          </cell>
          <cell r="DI138">
            <v>182.03049646004663</v>
          </cell>
          <cell r="DJ138">
            <v>0</v>
          </cell>
          <cell r="DK138">
            <v>14.117647058823529</v>
          </cell>
          <cell r="DL138">
            <v>70.040000000000006</v>
          </cell>
          <cell r="DM138">
            <v>1608.2042352941176</v>
          </cell>
          <cell r="DN138">
            <v>2273.0864964600464</v>
          </cell>
        </row>
        <row r="139">
          <cell r="D139" t="str">
            <v>Consumables</v>
          </cell>
          <cell r="E139">
            <v>0</v>
          </cell>
          <cell r="G139" t="str">
            <v>USD 000</v>
          </cell>
          <cell r="I139">
            <v>0</v>
          </cell>
          <cell r="J139">
            <v>363.99</v>
          </cell>
          <cell r="K139">
            <v>164.19</v>
          </cell>
          <cell r="L139">
            <v>183.35300000000001</v>
          </cell>
          <cell r="M139">
            <v>49.477999999999952</v>
          </cell>
          <cell r="N139">
            <v>97.860000000000014</v>
          </cell>
          <cell r="O139">
            <v>0</v>
          </cell>
          <cell r="P139">
            <v>195.19399999999999</v>
          </cell>
          <cell r="Q139">
            <v>132.262</v>
          </cell>
          <cell r="R139">
            <v>168.34</v>
          </cell>
          <cell r="S139">
            <v>149.85099999999997</v>
          </cell>
          <cell r="T139">
            <v>99.006</v>
          </cell>
          <cell r="U139">
            <v>137.429</v>
          </cell>
          <cell r="V139">
            <v>1.512</v>
          </cell>
          <cell r="W139">
            <v>3.1279999999999992</v>
          </cell>
          <cell r="X139">
            <v>0.60499999999999998</v>
          </cell>
          <cell r="Y139">
            <v>1.81</v>
          </cell>
          <cell r="Z139">
            <v>1.3599999999999999</v>
          </cell>
          <cell r="AA139">
            <v>13.491</v>
          </cell>
          <cell r="AB139">
            <v>159.33499999999995</v>
          </cell>
          <cell r="AD139" t="str">
            <v>Consumables</v>
          </cell>
          <cell r="AE139">
            <v>163.179</v>
          </cell>
          <cell r="AF139">
            <v>-0.48</v>
          </cell>
          <cell r="AG139">
            <v>0.26400000000000001</v>
          </cell>
          <cell r="AH139">
            <v>0</v>
          </cell>
          <cell r="AI139">
            <v>0.94</v>
          </cell>
          <cell r="AJ139">
            <v>1.157</v>
          </cell>
          <cell r="AK139">
            <v>11.928000000000001</v>
          </cell>
          <cell r="AL139">
            <v>176.98800000000003</v>
          </cell>
          <cell r="AN139" t="str">
            <v>Consumables</v>
          </cell>
          <cell r="AO139">
            <v>202.68700000000001</v>
          </cell>
          <cell r="AP139">
            <v>11.042</v>
          </cell>
          <cell r="AQ139">
            <v>2.5149999999999997</v>
          </cell>
          <cell r="AR139">
            <v>0.54200000000000004</v>
          </cell>
          <cell r="AS139">
            <v>0.98</v>
          </cell>
          <cell r="AT139">
            <v>1.0429999999999999</v>
          </cell>
          <cell r="AU139">
            <v>43.290999999999997</v>
          </cell>
          <cell r="AV139">
            <v>262.10000000000002</v>
          </cell>
          <cell r="AX139" t="str">
            <v>Consumables</v>
          </cell>
          <cell r="AY139">
            <v>252.13700000000003</v>
          </cell>
          <cell r="AZ139">
            <v>25.407</v>
          </cell>
          <cell r="BA139">
            <v>2.4669999999999996</v>
          </cell>
          <cell r="BB139">
            <v>0</v>
          </cell>
          <cell r="BC139">
            <v>0.05</v>
          </cell>
          <cell r="BD139">
            <v>2.742</v>
          </cell>
          <cell r="BE139">
            <v>-24.161000000000001</v>
          </cell>
          <cell r="BF139">
            <v>258.64200000000005</v>
          </cell>
          <cell r="BH139" t="str">
            <v>Consumables</v>
          </cell>
          <cell r="BI139">
            <v>0</v>
          </cell>
          <cell r="BJ139">
            <v>0</v>
          </cell>
          <cell r="BK139">
            <v>0</v>
          </cell>
          <cell r="BL139">
            <v>0</v>
          </cell>
          <cell r="BM139">
            <v>0</v>
          </cell>
          <cell r="BN139">
            <v>0</v>
          </cell>
          <cell r="BO139">
            <v>0</v>
          </cell>
          <cell r="BP139">
            <v>0</v>
          </cell>
          <cell r="BR139" t="str">
            <v>Consumables</v>
          </cell>
          <cell r="BS139">
            <v>0</v>
          </cell>
          <cell r="BT139">
            <v>0</v>
          </cell>
          <cell r="BU139">
            <v>0</v>
          </cell>
          <cell r="BV139">
            <v>0</v>
          </cell>
          <cell r="BW139">
            <v>0</v>
          </cell>
          <cell r="BX139">
            <v>0</v>
          </cell>
          <cell r="BY139">
            <v>0</v>
          </cell>
          <cell r="BZ139">
            <v>0</v>
          </cell>
          <cell r="CB139" t="str">
            <v>Consumables</v>
          </cell>
          <cell r="CC139">
            <v>0</v>
          </cell>
          <cell r="CD139">
            <v>0</v>
          </cell>
          <cell r="CE139">
            <v>0</v>
          </cell>
          <cell r="CF139">
            <v>0</v>
          </cell>
          <cell r="CG139">
            <v>0</v>
          </cell>
          <cell r="CH139">
            <v>0</v>
          </cell>
          <cell r="CI139">
            <v>0</v>
          </cell>
          <cell r="CJ139">
            <v>0</v>
          </cell>
          <cell r="CL139" t="str">
            <v>Consumables</v>
          </cell>
          <cell r="CM139">
            <v>0</v>
          </cell>
          <cell r="CN139">
            <v>0</v>
          </cell>
          <cell r="CO139">
            <v>0</v>
          </cell>
          <cell r="CP139">
            <v>0</v>
          </cell>
          <cell r="CQ139">
            <v>0</v>
          </cell>
          <cell r="CR139">
            <v>0</v>
          </cell>
          <cell r="CS139">
            <v>0</v>
          </cell>
          <cell r="CT139">
            <v>0</v>
          </cell>
          <cell r="CV139" t="str">
            <v>Consumables</v>
          </cell>
          <cell r="CW139">
            <v>1853.049337099812</v>
          </cell>
          <cell r="CX139">
            <v>640.84372392638045</v>
          </cell>
          <cell r="CY139">
            <v>9.2419999999999991</v>
          </cell>
          <cell r="CZ139">
            <v>0.60499999999999998</v>
          </cell>
          <cell r="DA139">
            <v>2.75</v>
          </cell>
          <cell r="DB139">
            <v>2.5169999999999999</v>
          </cell>
          <cell r="DC139">
            <v>97.320840490797565</v>
          </cell>
          <cell r="DD139">
            <v>2606.32990151699</v>
          </cell>
          <cell r="DF139" t="str">
            <v>Consumables</v>
          </cell>
          <cell r="DG139">
            <v>1850.2180790960456</v>
          </cell>
          <cell r="DH139">
            <v>842.41411764705879</v>
          </cell>
          <cell r="DI139">
            <v>11.410723560115658</v>
          </cell>
          <cell r="DJ139">
            <v>0</v>
          </cell>
          <cell r="DK139">
            <v>0</v>
          </cell>
          <cell r="DL139">
            <v>0</v>
          </cell>
          <cell r="DM139">
            <v>91.921568627450995</v>
          </cell>
          <cell r="DN139">
            <v>2795.964488930671</v>
          </cell>
        </row>
        <row r="140">
          <cell r="D140" t="str">
            <v>R&amp;M</v>
          </cell>
          <cell r="G140" t="str">
            <v>USD 000</v>
          </cell>
          <cell r="I140">
            <v>0</v>
          </cell>
          <cell r="J140">
            <v>323.58</v>
          </cell>
          <cell r="K140">
            <v>17.73</v>
          </cell>
          <cell r="L140">
            <v>84.534000000000006</v>
          </cell>
          <cell r="M140">
            <v>174.577</v>
          </cell>
          <cell r="N140">
            <v>-59.481000000000002</v>
          </cell>
          <cell r="O140">
            <v>0</v>
          </cell>
          <cell r="P140">
            <v>109.047</v>
          </cell>
          <cell r="Q140">
            <v>39.497</v>
          </cell>
          <cell r="R140">
            <v>417.76600000000002</v>
          </cell>
          <cell r="S140">
            <v>502.60599999999999</v>
          </cell>
          <cell r="T140">
            <v>342.84</v>
          </cell>
          <cell r="U140">
            <v>187.654</v>
          </cell>
          <cell r="V140">
            <v>0</v>
          </cell>
          <cell r="W140">
            <v>0</v>
          </cell>
          <cell r="X140">
            <v>0</v>
          </cell>
          <cell r="Y140">
            <v>0</v>
          </cell>
          <cell r="Z140">
            <v>0</v>
          </cell>
          <cell r="AA140">
            <v>0</v>
          </cell>
          <cell r="AB140">
            <v>187.654</v>
          </cell>
          <cell r="AD140" t="str">
            <v>R&amp;M</v>
          </cell>
          <cell r="AE140">
            <v>11.276</v>
          </cell>
          <cell r="AF140">
            <v>0</v>
          </cell>
          <cell r="AG140">
            <v>0</v>
          </cell>
          <cell r="AH140">
            <v>0</v>
          </cell>
          <cell r="AI140">
            <v>0</v>
          </cell>
          <cell r="AJ140">
            <v>0</v>
          </cell>
          <cell r="AK140">
            <v>1.756</v>
          </cell>
          <cell r="AL140">
            <v>13.032</v>
          </cell>
          <cell r="AN140" t="str">
            <v>R&amp;M</v>
          </cell>
          <cell r="AO140">
            <v>154.482</v>
          </cell>
          <cell r="AP140">
            <v>67.853999999999999</v>
          </cell>
          <cell r="AQ140">
            <v>0</v>
          </cell>
          <cell r="AR140">
            <v>0</v>
          </cell>
          <cell r="AS140">
            <v>0</v>
          </cell>
          <cell r="AT140">
            <v>0</v>
          </cell>
          <cell r="AU140">
            <v>0</v>
          </cell>
          <cell r="AV140">
            <v>222.33600000000001</v>
          </cell>
          <cell r="AX140" t="str">
            <v>R&amp;M</v>
          </cell>
          <cell r="AY140">
            <v>64.665000000000006</v>
          </cell>
          <cell r="AZ140">
            <v>56.548000000000002</v>
          </cell>
          <cell r="BA140">
            <v>0</v>
          </cell>
          <cell r="BB140">
            <v>0</v>
          </cell>
          <cell r="BC140">
            <v>0</v>
          </cell>
          <cell r="BD140">
            <v>0</v>
          </cell>
          <cell r="BE140">
            <v>0</v>
          </cell>
          <cell r="BF140">
            <v>121.21300000000001</v>
          </cell>
          <cell r="BH140" t="str">
            <v>R&amp;M</v>
          </cell>
          <cell r="BI140">
            <v>0</v>
          </cell>
          <cell r="BJ140">
            <v>0</v>
          </cell>
          <cell r="BK140">
            <v>0</v>
          </cell>
          <cell r="BL140">
            <v>0</v>
          </cell>
          <cell r="BM140">
            <v>0</v>
          </cell>
          <cell r="BN140">
            <v>0</v>
          </cell>
          <cell r="BO140">
            <v>0</v>
          </cell>
          <cell r="BP140">
            <v>0</v>
          </cell>
          <cell r="BR140" t="str">
            <v>R&amp;M</v>
          </cell>
          <cell r="BS140">
            <v>0</v>
          </cell>
          <cell r="BT140">
            <v>0</v>
          </cell>
          <cell r="BU140">
            <v>0</v>
          </cell>
          <cell r="BV140">
            <v>0</v>
          </cell>
          <cell r="BW140">
            <v>0</v>
          </cell>
          <cell r="BX140">
            <v>0</v>
          </cell>
          <cell r="BY140">
            <v>0</v>
          </cell>
          <cell r="BZ140">
            <v>0</v>
          </cell>
          <cell r="CB140" t="str">
            <v>R&amp;M</v>
          </cell>
          <cell r="CC140">
            <v>0</v>
          </cell>
          <cell r="CD140">
            <v>0</v>
          </cell>
          <cell r="CE140">
            <v>0</v>
          </cell>
          <cell r="CF140">
            <v>0</v>
          </cell>
          <cell r="CG140">
            <v>0</v>
          </cell>
          <cell r="CH140">
            <v>0</v>
          </cell>
          <cell r="CI140">
            <v>0</v>
          </cell>
          <cell r="CJ140">
            <v>0</v>
          </cell>
          <cell r="CL140" t="str">
            <v>R&amp;M</v>
          </cell>
          <cell r="CM140">
            <v>0</v>
          </cell>
          <cell r="CN140">
            <v>0</v>
          </cell>
          <cell r="CO140">
            <v>0</v>
          </cell>
          <cell r="CP140">
            <v>0</v>
          </cell>
          <cell r="CQ140">
            <v>0</v>
          </cell>
          <cell r="CR140">
            <v>0</v>
          </cell>
          <cell r="CS140">
            <v>0</v>
          </cell>
          <cell r="CT140">
            <v>0</v>
          </cell>
          <cell r="CV140" t="str">
            <v>R&amp;M</v>
          </cell>
          <cell r="CW140">
            <v>4399.1383333333342</v>
          </cell>
          <cell r="CX140">
            <v>465.63</v>
          </cell>
          <cell r="CY140">
            <v>0</v>
          </cell>
          <cell r="CZ140">
            <v>0</v>
          </cell>
          <cell r="DA140">
            <v>0</v>
          </cell>
          <cell r="DB140">
            <v>0</v>
          </cell>
          <cell r="DC140">
            <v>1.756</v>
          </cell>
          <cell r="DD140">
            <v>4866.5243333333328</v>
          </cell>
          <cell r="DF140" t="str">
            <v>R&amp;M</v>
          </cell>
          <cell r="DG140">
            <v>4399.45</v>
          </cell>
          <cell r="DH140">
            <v>550</v>
          </cell>
          <cell r="DI140">
            <v>0</v>
          </cell>
          <cell r="DJ140">
            <v>0</v>
          </cell>
          <cell r="DK140">
            <v>0</v>
          </cell>
          <cell r="DL140">
            <v>0</v>
          </cell>
          <cell r="DM140">
            <v>0</v>
          </cell>
          <cell r="DN140">
            <v>4949.4499999999989</v>
          </cell>
        </row>
        <row r="141">
          <cell r="D141" t="str">
            <v>Services - Legal/finance</v>
          </cell>
          <cell r="G141" t="str">
            <v>USD 000</v>
          </cell>
          <cell r="I141">
            <v>0</v>
          </cell>
          <cell r="J141">
            <v>239.81000000000003</v>
          </cell>
          <cell r="K141">
            <v>171.08</v>
          </cell>
          <cell r="L141">
            <v>354.94300000000004</v>
          </cell>
          <cell r="M141">
            <v>-154.86924999999997</v>
          </cell>
          <cell r="N141">
            <v>191.34793000000002</v>
          </cell>
          <cell r="O141">
            <v>0</v>
          </cell>
          <cell r="P141">
            <v>137.21899999999999</v>
          </cell>
          <cell r="Q141">
            <v>133.47938999999994</v>
          </cell>
          <cell r="R141">
            <v>122.13029000000006</v>
          </cell>
          <cell r="S141">
            <v>137.32800000000003</v>
          </cell>
          <cell r="T141">
            <v>18.022000000000006</v>
          </cell>
          <cell r="U141">
            <v>21.062999999999999</v>
          </cell>
          <cell r="V141">
            <v>0</v>
          </cell>
          <cell r="W141">
            <v>35.951999999999998</v>
          </cell>
          <cell r="X141">
            <v>0</v>
          </cell>
          <cell r="Y141">
            <v>1.34</v>
          </cell>
          <cell r="Z141">
            <v>59.532000000000011</v>
          </cell>
          <cell r="AA141">
            <v>136.36424</v>
          </cell>
          <cell r="AB141">
            <v>254.25124000000002</v>
          </cell>
          <cell r="AD141" t="str">
            <v>Services - Legal/finance</v>
          </cell>
          <cell r="AE141">
            <v>3.4750000000000001</v>
          </cell>
          <cell r="AF141">
            <v>0</v>
          </cell>
          <cell r="AG141">
            <v>15.756</v>
          </cell>
          <cell r="AH141">
            <v>0</v>
          </cell>
          <cell r="AI141">
            <v>0</v>
          </cell>
          <cell r="AJ141">
            <v>174.73</v>
          </cell>
          <cell r="AK141">
            <v>12.228999999999997</v>
          </cell>
          <cell r="AL141">
            <v>206.18999999999997</v>
          </cell>
          <cell r="AN141" t="str">
            <v>Services - Legal/finance</v>
          </cell>
          <cell r="AO141">
            <v>5.1710000000000003</v>
          </cell>
          <cell r="AP141">
            <v>11.577</v>
          </cell>
          <cell r="AQ141">
            <v>26.055</v>
          </cell>
          <cell r="AR141">
            <v>0</v>
          </cell>
          <cell r="AS141">
            <v>0</v>
          </cell>
          <cell r="AT141">
            <v>-76.744</v>
          </cell>
          <cell r="AU141">
            <v>185.18600000000001</v>
          </cell>
          <cell r="AV141">
            <v>151.245</v>
          </cell>
          <cell r="AX141" t="str">
            <v>Services - Legal/finance</v>
          </cell>
          <cell r="AY141">
            <v>6</v>
          </cell>
          <cell r="AZ141">
            <v>36.993000000000002</v>
          </cell>
          <cell r="BA141">
            <v>13.532999999999999</v>
          </cell>
          <cell r="BB141">
            <v>0</v>
          </cell>
          <cell r="BC141">
            <v>0</v>
          </cell>
          <cell r="BD141">
            <v>31.581</v>
          </cell>
          <cell r="BE141">
            <v>-16.783529999999999</v>
          </cell>
          <cell r="BF141">
            <v>71.32347</v>
          </cell>
          <cell r="BH141" t="str">
            <v>Services - Legal/finance</v>
          </cell>
          <cell r="BI141">
            <v>0</v>
          </cell>
          <cell r="BJ141">
            <v>0</v>
          </cell>
          <cell r="BK141">
            <v>0</v>
          </cell>
          <cell r="BL141">
            <v>0</v>
          </cell>
          <cell r="BM141">
            <v>0</v>
          </cell>
          <cell r="BN141">
            <v>0</v>
          </cell>
          <cell r="BO141">
            <v>0</v>
          </cell>
          <cell r="BP141">
            <v>0</v>
          </cell>
          <cell r="BR141" t="str">
            <v>Services - Legal/finance</v>
          </cell>
          <cell r="BS141">
            <v>0</v>
          </cell>
          <cell r="BT141">
            <v>0</v>
          </cell>
          <cell r="BU141">
            <v>0</v>
          </cell>
          <cell r="BV141">
            <v>0</v>
          </cell>
          <cell r="BW141">
            <v>0</v>
          </cell>
          <cell r="BX141">
            <v>0</v>
          </cell>
          <cell r="BY141">
            <v>0</v>
          </cell>
          <cell r="BZ141">
            <v>0</v>
          </cell>
          <cell r="CB141" t="str">
            <v>Services - Legal/finance</v>
          </cell>
          <cell r="CC141">
            <v>0</v>
          </cell>
          <cell r="CD141">
            <v>0</v>
          </cell>
          <cell r="CE141">
            <v>0</v>
          </cell>
          <cell r="CF141">
            <v>0</v>
          </cell>
          <cell r="CG141">
            <v>0</v>
          </cell>
          <cell r="CH141">
            <v>0</v>
          </cell>
          <cell r="CI141">
            <v>0</v>
          </cell>
          <cell r="CJ141">
            <v>0</v>
          </cell>
          <cell r="CL141" t="str">
            <v>Services - Legal/finance</v>
          </cell>
          <cell r="CM141">
            <v>0</v>
          </cell>
          <cell r="CN141">
            <v>0</v>
          </cell>
          <cell r="CO141">
            <v>0</v>
          </cell>
          <cell r="CP141">
            <v>0</v>
          </cell>
          <cell r="CQ141">
            <v>0</v>
          </cell>
          <cell r="CR141">
            <v>0</v>
          </cell>
          <cell r="CS141">
            <v>0</v>
          </cell>
          <cell r="CT141">
            <v>0</v>
          </cell>
          <cell r="CV141" t="str">
            <v>Services - Legal/finance</v>
          </cell>
          <cell r="CW141">
            <v>42.537999999999997</v>
          </cell>
          <cell r="CX141">
            <v>0</v>
          </cell>
          <cell r="CY141">
            <v>120.14058194916701</v>
          </cell>
          <cell r="CZ141">
            <v>3</v>
          </cell>
          <cell r="DA141">
            <v>1.34</v>
          </cell>
          <cell r="DB141">
            <v>351.262</v>
          </cell>
          <cell r="DC141">
            <v>729.32943631901844</v>
          </cell>
          <cell r="DD141">
            <v>1247.6170182681856</v>
          </cell>
          <cell r="DF141" t="str">
            <v>Services - Legal/finance</v>
          </cell>
          <cell r="DG141">
            <v>24</v>
          </cell>
          <cell r="DH141">
            <v>0</v>
          </cell>
          <cell r="DI141">
            <v>94.459318699792874</v>
          </cell>
          <cell r="DJ141">
            <v>5.5</v>
          </cell>
          <cell r="DK141">
            <v>0</v>
          </cell>
          <cell r="DL141">
            <v>180</v>
          </cell>
          <cell r="DM141">
            <v>523.52941176470597</v>
          </cell>
          <cell r="DN141">
            <v>827.48873046449876</v>
          </cell>
        </row>
        <row r="142">
          <cell r="D142" t="str">
            <v>Services - Operational</v>
          </cell>
          <cell r="G142" t="str">
            <v>USD 000</v>
          </cell>
          <cell r="I142">
            <v>0</v>
          </cell>
          <cell r="J142">
            <v>151.82</v>
          </cell>
          <cell r="K142">
            <v>515.81000000000006</v>
          </cell>
          <cell r="L142">
            <v>60.213000000000001</v>
          </cell>
          <cell r="M142">
            <v>267.49800000000005</v>
          </cell>
          <cell r="N142">
            <v>332.05499999999995</v>
          </cell>
          <cell r="O142">
            <v>0</v>
          </cell>
          <cell r="P142">
            <v>1468.7239999999999</v>
          </cell>
          <cell r="Q142">
            <v>581.73299999999995</v>
          </cell>
          <cell r="R142">
            <v>451.72699999999998</v>
          </cell>
          <cell r="S142">
            <v>348.53800000000001</v>
          </cell>
          <cell r="T142">
            <v>-33.884999999999977</v>
          </cell>
          <cell r="U142">
            <v>54.454999999999998</v>
          </cell>
          <cell r="V142">
            <v>80.814999999999998</v>
          </cell>
          <cell r="W142">
            <v>369.65600000000006</v>
          </cell>
          <cell r="X142">
            <v>48.338999999999999</v>
          </cell>
          <cell r="Y142">
            <v>38.130000000000003</v>
          </cell>
          <cell r="Z142">
            <v>353.76199999999994</v>
          </cell>
          <cell r="AA142">
            <v>66.057000000000016</v>
          </cell>
          <cell r="AB142">
            <v>1011.2140000000001</v>
          </cell>
          <cell r="AD142" t="str">
            <v>Services - Operational</v>
          </cell>
          <cell r="AE142">
            <v>37.884</v>
          </cell>
          <cell r="AF142">
            <v>40.238999999999997</v>
          </cell>
          <cell r="AG142">
            <v>96.204999999999998</v>
          </cell>
          <cell r="AH142">
            <v>29.637</v>
          </cell>
          <cell r="AI142">
            <v>14.29</v>
          </cell>
          <cell r="AJ142">
            <v>73.691000000000003</v>
          </cell>
          <cell r="AK142">
            <v>237.72399999999999</v>
          </cell>
          <cell r="AL142">
            <v>529.66999999999996</v>
          </cell>
          <cell r="AN142" t="str">
            <v>Services - Operational</v>
          </cell>
          <cell r="AO142">
            <v>69.003999999999991</v>
          </cell>
          <cell r="AP142">
            <v>373.88</v>
          </cell>
          <cell r="AQ142">
            <v>630.76899999999989</v>
          </cell>
          <cell r="AR142">
            <v>53.326000000000001</v>
          </cell>
          <cell r="AS142">
            <v>52.27</v>
          </cell>
          <cell r="AT142">
            <v>537.37</v>
          </cell>
          <cell r="AU142">
            <v>30.536000000000001</v>
          </cell>
          <cell r="AV142">
            <v>1747.1549999999997</v>
          </cell>
          <cell r="AX142" t="str">
            <v>Services - Operational</v>
          </cell>
          <cell r="AY142">
            <v>26.652000000000001</v>
          </cell>
          <cell r="AZ142">
            <v>192.761</v>
          </cell>
          <cell r="BA142">
            <v>177.839</v>
          </cell>
          <cell r="BB142">
            <v>0</v>
          </cell>
          <cell r="BC142">
            <v>19.52</v>
          </cell>
          <cell r="BD142">
            <v>335.69200000000001</v>
          </cell>
          <cell r="BE142">
            <v>70.975999999999999</v>
          </cell>
          <cell r="BF142">
            <v>823.43999999999994</v>
          </cell>
          <cell r="BH142" t="str">
            <v>Services - Operational</v>
          </cell>
          <cell r="BI142">
            <v>0</v>
          </cell>
          <cell r="BJ142">
            <v>0</v>
          </cell>
          <cell r="BK142">
            <v>0</v>
          </cell>
          <cell r="BL142">
            <v>0</v>
          </cell>
          <cell r="BM142">
            <v>0</v>
          </cell>
          <cell r="BN142">
            <v>0</v>
          </cell>
          <cell r="BO142">
            <v>0</v>
          </cell>
          <cell r="BP142">
            <v>0</v>
          </cell>
          <cell r="BR142" t="str">
            <v>Services - Operational</v>
          </cell>
          <cell r="BS142">
            <v>0</v>
          </cell>
          <cell r="BT142">
            <v>0</v>
          </cell>
          <cell r="BU142">
            <v>0</v>
          </cell>
          <cell r="BV142">
            <v>0</v>
          </cell>
          <cell r="BW142">
            <v>0</v>
          </cell>
          <cell r="BX142">
            <v>0</v>
          </cell>
          <cell r="BY142">
            <v>0</v>
          </cell>
          <cell r="BZ142">
            <v>0</v>
          </cell>
          <cell r="CB142" t="str">
            <v>Services - Operational</v>
          </cell>
          <cell r="CC142">
            <v>0</v>
          </cell>
          <cell r="CD142">
            <v>0</v>
          </cell>
          <cell r="CE142">
            <v>0</v>
          </cell>
          <cell r="CF142">
            <v>0</v>
          </cell>
          <cell r="CG142">
            <v>0</v>
          </cell>
          <cell r="CH142">
            <v>0</v>
          </cell>
          <cell r="CI142">
            <v>0</v>
          </cell>
          <cell r="CJ142">
            <v>0</v>
          </cell>
          <cell r="CL142" t="str">
            <v>Services - Operational</v>
          </cell>
          <cell r="CM142">
            <v>0</v>
          </cell>
          <cell r="CN142">
            <v>0</v>
          </cell>
          <cell r="CO142">
            <v>0</v>
          </cell>
          <cell r="CP142">
            <v>0</v>
          </cell>
          <cell r="CQ142">
            <v>0</v>
          </cell>
          <cell r="CR142">
            <v>0</v>
          </cell>
          <cell r="CS142">
            <v>0</v>
          </cell>
          <cell r="CT142">
            <v>0</v>
          </cell>
          <cell r="CV142" t="str">
            <v>Services - Operational</v>
          </cell>
          <cell r="CW142">
            <v>560.6389999999999</v>
          </cell>
          <cell r="CX142">
            <v>1909.4070546304415</v>
          </cell>
          <cell r="CY142">
            <v>-1203.5713863077167</v>
          </cell>
          <cell r="CZ142">
            <v>163.976</v>
          </cell>
          <cell r="DA142">
            <v>720.43794117647053</v>
          </cell>
          <cell r="DB142">
            <v>4475.7593004907976</v>
          </cell>
          <cell r="DC142">
            <v>992.07670552147215</v>
          </cell>
          <cell r="DD142">
            <v>7618.726615511463</v>
          </cell>
          <cell r="DF142" t="str">
            <v>Services - Operational</v>
          </cell>
          <cell r="DG142">
            <v>624.4</v>
          </cell>
          <cell r="DH142">
            <v>1949.4865546218484</v>
          </cell>
          <cell r="DI142">
            <v>-1141.4905464385474</v>
          </cell>
          <cell r="DJ142">
            <v>98</v>
          </cell>
          <cell r="DK142">
            <v>875.11319327731087</v>
          </cell>
          <cell r="DL142">
            <v>4009.7750482352935</v>
          </cell>
          <cell r="DM142">
            <v>746.06274509803916</v>
          </cell>
          <cell r="DN142">
            <v>7161.3469947939457</v>
          </cell>
        </row>
        <row r="143">
          <cell r="D143" t="str">
            <v>Travel</v>
          </cell>
          <cell r="G143" t="str">
            <v>USD 000</v>
          </cell>
          <cell r="I143">
            <v>0</v>
          </cell>
          <cell r="J143">
            <v>214.05999999999997</v>
          </cell>
          <cell r="K143">
            <v>170.27</v>
          </cell>
          <cell r="L143">
            <v>148.00199999999998</v>
          </cell>
          <cell r="M143">
            <v>95.232000000000085</v>
          </cell>
          <cell r="N143">
            <v>147.65</v>
          </cell>
          <cell r="O143">
            <v>0</v>
          </cell>
          <cell r="P143">
            <v>130.739</v>
          </cell>
          <cell r="Q143">
            <v>92.688999999999993</v>
          </cell>
          <cell r="R143">
            <v>80.316000000000003</v>
          </cell>
          <cell r="S143">
            <v>73.433999999999997</v>
          </cell>
          <cell r="T143">
            <v>92.188999999999993</v>
          </cell>
          <cell r="U143">
            <v>18.378000000000004</v>
          </cell>
          <cell r="V143">
            <v>25.515000000000001</v>
          </cell>
          <cell r="W143">
            <v>36.743000000000009</v>
          </cell>
          <cell r="X143">
            <v>11.423000000000002</v>
          </cell>
          <cell r="Y143">
            <v>14.770000000000003</v>
          </cell>
          <cell r="Z143">
            <v>-8.6609999999999978</v>
          </cell>
          <cell r="AA143">
            <v>41.691000000000003</v>
          </cell>
          <cell r="AB143">
            <v>139.85900000000004</v>
          </cell>
          <cell r="AD143" t="str">
            <v>Travel</v>
          </cell>
          <cell r="AE143">
            <v>10.855</v>
          </cell>
          <cell r="AF143">
            <v>22.28</v>
          </cell>
          <cell r="AG143">
            <v>47.129000000000005</v>
          </cell>
          <cell r="AH143">
            <v>20.036999999999999</v>
          </cell>
          <cell r="AI143">
            <v>18.47</v>
          </cell>
          <cell r="AJ143">
            <v>30.917999999999999</v>
          </cell>
          <cell r="AK143">
            <v>5.101</v>
          </cell>
          <cell r="AL143">
            <v>154.79000000000002</v>
          </cell>
          <cell r="AN143" t="str">
            <v>Travel</v>
          </cell>
          <cell r="AO143">
            <v>28.529</v>
          </cell>
          <cell r="AP143">
            <v>10.835000000000001</v>
          </cell>
          <cell r="AQ143">
            <v>66.856999999999999</v>
          </cell>
          <cell r="AR143">
            <v>20.234000000000002</v>
          </cell>
          <cell r="AS143">
            <v>23.17</v>
          </cell>
          <cell r="AT143">
            <v>18.635999999999999</v>
          </cell>
          <cell r="AU143">
            <v>31.186</v>
          </cell>
          <cell r="AV143">
            <v>199.447</v>
          </cell>
          <cell r="AX143" t="str">
            <v>Travel</v>
          </cell>
          <cell r="AY143">
            <v>6.5180000000000007</v>
          </cell>
          <cell r="AZ143">
            <v>13.016999999999999</v>
          </cell>
          <cell r="BA143">
            <v>34.488999999999997</v>
          </cell>
          <cell r="BB143">
            <v>6.3929999999999998</v>
          </cell>
          <cell r="BC143">
            <v>1.1499999999999999</v>
          </cell>
          <cell r="BD143">
            <v>36.421999999999997</v>
          </cell>
          <cell r="BE143">
            <v>22.728999999999999</v>
          </cell>
          <cell r="BF143">
            <v>120.718</v>
          </cell>
          <cell r="BH143" t="str">
            <v>Travel</v>
          </cell>
          <cell r="BI143">
            <v>0</v>
          </cell>
          <cell r="BJ143">
            <v>0</v>
          </cell>
          <cell r="BK143">
            <v>0</v>
          </cell>
          <cell r="BL143">
            <v>0</v>
          </cell>
          <cell r="BM143">
            <v>0</v>
          </cell>
          <cell r="BN143">
            <v>0</v>
          </cell>
          <cell r="BO143">
            <v>0</v>
          </cell>
          <cell r="BP143">
            <v>0</v>
          </cell>
          <cell r="BR143" t="str">
            <v>Travel</v>
          </cell>
          <cell r="BS143">
            <v>0</v>
          </cell>
          <cell r="BT143">
            <v>0</v>
          </cell>
          <cell r="BU143">
            <v>0</v>
          </cell>
          <cell r="BV143">
            <v>0</v>
          </cell>
          <cell r="BW143">
            <v>0</v>
          </cell>
          <cell r="BX143">
            <v>0</v>
          </cell>
          <cell r="BY143">
            <v>0</v>
          </cell>
          <cell r="BZ143">
            <v>0</v>
          </cell>
          <cell r="CB143" t="str">
            <v>Travel</v>
          </cell>
          <cell r="CC143">
            <v>0</v>
          </cell>
          <cell r="CD143">
            <v>0</v>
          </cell>
          <cell r="CE143">
            <v>0</v>
          </cell>
          <cell r="CF143">
            <v>0</v>
          </cell>
          <cell r="CG143">
            <v>0</v>
          </cell>
          <cell r="CH143">
            <v>0</v>
          </cell>
          <cell r="CI143">
            <v>0</v>
          </cell>
          <cell r="CJ143">
            <v>0</v>
          </cell>
          <cell r="CL143" t="str">
            <v>Travel</v>
          </cell>
          <cell r="CM143">
            <v>0</v>
          </cell>
          <cell r="CN143">
            <v>0</v>
          </cell>
          <cell r="CO143">
            <v>0</v>
          </cell>
          <cell r="CP143">
            <v>0</v>
          </cell>
          <cell r="CQ143">
            <v>0</v>
          </cell>
          <cell r="CR143">
            <v>0</v>
          </cell>
          <cell r="CS143">
            <v>0</v>
          </cell>
          <cell r="CT143">
            <v>0</v>
          </cell>
          <cell r="CV143" t="str">
            <v>Travel</v>
          </cell>
          <cell r="CW143">
            <v>115.48300000000002</v>
          </cell>
          <cell r="CX143">
            <v>257.39310702651625</v>
          </cell>
          <cell r="CY143">
            <v>293.66331273755151</v>
          </cell>
          <cell r="CZ143">
            <v>141.46</v>
          </cell>
          <cell r="DA143">
            <v>126.39000000000001</v>
          </cell>
          <cell r="DB143">
            <v>103.25700000000001</v>
          </cell>
          <cell r="DC143">
            <v>161.31653987730061</v>
          </cell>
          <cell r="DD143">
            <v>1198.9609596413679</v>
          </cell>
          <cell r="DF143" t="str">
            <v>Travel</v>
          </cell>
          <cell r="DG143">
            <v>115.00000000000001</v>
          </cell>
          <cell r="DH143">
            <v>283.7789810733517</v>
          </cell>
          <cell r="DI143">
            <v>269.71837771634733</v>
          </cell>
          <cell r="DJ143">
            <v>148</v>
          </cell>
          <cell r="DK143">
            <v>97.594117647058823</v>
          </cell>
          <cell r="DL143">
            <v>108</v>
          </cell>
          <cell r="DM143">
            <v>147.05882352941177</v>
          </cell>
          <cell r="DN143">
            <v>1169.1502999661695</v>
          </cell>
        </row>
        <row r="144">
          <cell r="D144" t="str">
            <v>Sales and marketing</v>
          </cell>
          <cell r="G144" t="str">
            <v>USD 000</v>
          </cell>
          <cell r="I144">
            <v>0</v>
          </cell>
          <cell r="J144">
            <v>303.33000000000004</v>
          </cell>
          <cell r="K144">
            <v>250.79999999999998</v>
          </cell>
          <cell r="L144">
            <v>177.21899999999999</v>
          </cell>
          <cell r="M144">
            <v>218.72000000000003</v>
          </cell>
          <cell r="N144">
            <v>138.93699999999998</v>
          </cell>
          <cell r="O144">
            <v>0</v>
          </cell>
          <cell r="P144">
            <v>185.99799999999999</v>
          </cell>
          <cell r="Q144">
            <v>97.788000000000011</v>
          </cell>
          <cell r="R144">
            <v>170.72900000000001</v>
          </cell>
          <cell r="S144">
            <v>98.096999999999994</v>
          </cell>
          <cell r="T144">
            <v>90.019499999999994</v>
          </cell>
          <cell r="U144">
            <v>5.9710000000000001</v>
          </cell>
          <cell r="V144">
            <v>0.52400000000000002</v>
          </cell>
          <cell r="W144">
            <v>92.04</v>
          </cell>
          <cell r="X144">
            <v>45.96</v>
          </cell>
          <cell r="Y144">
            <v>241.12</v>
          </cell>
          <cell r="Z144">
            <v>1.3379999999999996</v>
          </cell>
          <cell r="AA144">
            <v>2.2190000000000012</v>
          </cell>
          <cell r="AB144">
            <v>389.17199999999991</v>
          </cell>
          <cell r="AD144" t="str">
            <v>Sales and marketing</v>
          </cell>
          <cell r="AE144">
            <v>0</v>
          </cell>
          <cell r="AF144">
            <v>0</v>
          </cell>
          <cell r="AG144">
            <v>51.283000000000001</v>
          </cell>
          <cell r="AH144">
            <v>-30.526</v>
          </cell>
          <cell r="AI144">
            <v>63.26</v>
          </cell>
          <cell r="AJ144">
            <v>3.552</v>
          </cell>
          <cell r="AK144">
            <v>45.164999999999999</v>
          </cell>
          <cell r="AL144">
            <v>132.73400000000001</v>
          </cell>
          <cell r="AN144" t="str">
            <v>Sales and marketing</v>
          </cell>
          <cell r="AO144">
            <v>0</v>
          </cell>
          <cell r="AP144">
            <v>-21.89</v>
          </cell>
          <cell r="AQ144">
            <v>111.827</v>
          </cell>
          <cell r="AR144">
            <v>12.776</v>
          </cell>
          <cell r="AS144">
            <v>271.67</v>
          </cell>
          <cell r="AT144">
            <v>2.766</v>
          </cell>
          <cell r="AU144">
            <v>25.655000000000001</v>
          </cell>
          <cell r="AV144">
            <v>402.80400000000009</v>
          </cell>
          <cell r="AX144" t="str">
            <v>Sales and marketing</v>
          </cell>
          <cell r="AY144">
            <v>6.8339999999999996</v>
          </cell>
          <cell r="AZ144">
            <v>0.17399999999999999</v>
          </cell>
          <cell r="BA144">
            <v>17.423999999999999</v>
          </cell>
          <cell r="BB144">
            <v>2.698</v>
          </cell>
          <cell r="BC144">
            <v>53.31</v>
          </cell>
          <cell r="BD144">
            <v>6.375</v>
          </cell>
          <cell r="BE144">
            <v>0.875</v>
          </cell>
          <cell r="BF144">
            <v>87.69</v>
          </cell>
          <cell r="BH144" t="str">
            <v>Sales and marketing</v>
          </cell>
          <cell r="BI144">
            <v>0</v>
          </cell>
          <cell r="BJ144">
            <v>0</v>
          </cell>
          <cell r="BK144">
            <v>0</v>
          </cell>
          <cell r="BL144">
            <v>0</v>
          </cell>
          <cell r="BM144">
            <v>0</v>
          </cell>
          <cell r="BN144">
            <v>0</v>
          </cell>
          <cell r="BO144">
            <v>0</v>
          </cell>
          <cell r="BP144">
            <v>0</v>
          </cell>
          <cell r="BR144" t="str">
            <v>Sales and marketing</v>
          </cell>
          <cell r="BS144">
            <v>0</v>
          </cell>
          <cell r="BT144">
            <v>0</v>
          </cell>
          <cell r="BU144">
            <v>0</v>
          </cell>
          <cell r="BV144">
            <v>0</v>
          </cell>
          <cell r="BW144">
            <v>0</v>
          </cell>
          <cell r="BX144">
            <v>0</v>
          </cell>
          <cell r="BY144">
            <v>0</v>
          </cell>
          <cell r="BZ144">
            <v>0</v>
          </cell>
          <cell r="CB144" t="str">
            <v>Sales and marketing</v>
          </cell>
          <cell r="CC144">
            <v>0</v>
          </cell>
          <cell r="CD144">
            <v>0</v>
          </cell>
          <cell r="CE144">
            <v>0</v>
          </cell>
          <cell r="CF144">
            <v>0</v>
          </cell>
          <cell r="CG144">
            <v>0</v>
          </cell>
          <cell r="CH144">
            <v>0</v>
          </cell>
          <cell r="CI144">
            <v>0</v>
          </cell>
          <cell r="CJ144">
            <v>0</v>
          </cell>
          <cell r="CL144" t="str">
            <v>Sales and marketing</v>
          </cell>
          <cell r="CM144">
            <v>0</v>
          </cell>
          <cell r="CN144">
            <v>0</v>
          </cell>
          <cell r="CO144">
            <v>0</v>
          </cell>
          <cell r="CP144">
            <v>0</v>
          </cell>
          <cell r="CQ144">
            <v>0</v>
          </cell>
          <cell r="CR144">
            <v>0</v>
          </cell>
          <cell r="CS144">
            <v>0</v>
          </cell>
          <cell r="CT144">
            <v>0</v>
          </cell>
          <cell r="CV144" t="str">
            <v>Sales and marketing</v>
          </cell>
          <cell r="CW144">
            <v>5.9710000000000001</v>
          </cell>
          <cell r="CX144">
            <v>0.52400000000000002</v>
          </cell>
          <cell r="CY144">
            <v>169.02790954632493</v>
          </cell>
          <cell r="CZ144">
            <v>15.433999999999999</v>
          </cell>
          <cell r="DA144">
            <v>1769.3980084033615</v>
          </cell>
          <cell r="DB144">
            <v>31.64</v>
          </cell>
          <cell r="DC144">
            <v>47.384</v>
          </cell>
          <cell r="DD144">
            <v>2039.3819179496863</v>
          </cell>
          <cell r="DF144" t="str">
            <v>Sales and marketing</v>
          </cell>
          <cell r="DG144">
            <v>0</v>
          </cell>
          <cell r="DH144">
            <v>0</v>
          </cell>
          <cell r="DI144">
            <v>34.033007790497152</v>
          </cell>
          <cell r="DJ144">
            <v>0</v>
          </cell>
          <cell r="DK144">
            <v>2101.7993613445378</v>
          </cell>
          <cell r="DL144">
            <v>44</v>
          </cell>
          <cell r="DM144">
            <v>0</v>
          </cell>
          <cell r="DN144">
            <v>2179.8323691350347</v>
          </cell>
        </row>
        <row r="145">
          <cell r="D145" t="str">
            <v>Insurance</v>
          </cell>
          <cell r="G145" t="str">
            <v>USD 000</v>
          </cell>
          <cell r="I145">
            <v>0</v>
          </cell>
          <cell r="J145">
            <v>316.23</v>
          </cell>
          <cell r="K145">
            <v>159.46</v>
          </cell>
          <cell r="L145">
            <v>191.08200000000002</v>
          </cell>
          <cell r="M145">
            <v>28.432999999999993</v>
          </cell>
          <cell r="N145">
            <v>221.99900000000002</v>
          </cell>
          <cell r="O145">
            <v>0</v>
          </cell>
          <cell r="P145">
            <v>381.24400000000003</v>
          </cell>
          <cell r="Q145">
            <v>200.81</v>
          </cell>
          <cell r="R145">
            <v>125.598</v>
          </cell>
          <cell r="S145">
            <v>181.083</v>
          </cell>
          <cell r="T145">
            <v>175.29900000000001</v>
          </cell>
          <cell r="U145">
            <v>302.62500000000006</v>
          </cell>
          <cell r="V145">
            <v>0</v>
          </cell>
          <cell r="W145">
            <v>5.668000000000001</v>
          </cell>
          <cell r="X145">
            <v>0</v>
          </cell>
          <cell r="Y145">
            <v>0</v>
          </cell>
          <cell r="Z145">
            <v>0</v>
          </cell>
          <cell r="AA145">
            <v>32.858999999999995</v>
          </cell>
          <cell r="AB145">
            <v>341.15200000000004</v>
          </cell>
          <cell r="AD145" t="str">
            <v>Insurance</v>
          </cell>
          <cell r="AE145">
            <v>109.294</v>
          </cell>
          <cell r="AF145">
            <v>0</v>
          </cell>
          <cell r="AG145">
            <v>2.847</v>
          </cell>
          <cell r="AH145">
            <v>0</v>
          </cell>
          <cell r="AI145">
            <v>0</v>
          </cell>
          <cell r="AJ145">
            <v>0</v>
          </cell>
          <cell r="AK145">
            <v>13.669</v>
          </cell>
          <cell r="AL145">
            <v>125.80999999999999</v>
          </cell>
          <cell r="AN145" t="str">
            <v>Insurance</v>
          </cell>
          <cell r="AO145">
            <v>302.88900000000001</v>
          </cell>
          <cell r="AP145">
            <v>67.836999999999989</v>
          </cell>
          <cell r="AQ145">
            <v>-23.344999999999999</v>
          </cell>
          <cell r="AR145">
            <v>0</v>
          </cell>
          <cell r="AS145">
            <v>0</v>
          </cell>
          <cell r="AT145">
            <v>0</v>
          </cell>
          <cell r="AU145">
            <v>27.236000000000001</v>
          </cell>
          <cell r="AV145">
            <v>374.61699999999996</v>
          </cell>
          <cell r="AX145" t="str">
            <v>Insurance</v>
          </cell>
          <cell r="AY145">
            <v>205.06100000000001</v>
          </cell>
          <cell r="AZ145">
            <v>55.927</v>
          </cell>
          <cell r="BA145">
            <v>1.1279999999999999</v>
          </cell>
          <cell r="BB145">
            <v>0</v>
          </cell>
          <cell r="BC145">
            <v>0</v>
          </cell>
          <cell r="BD145">
            <v>0</v>
          </cell>
          <cell r="BE145">
            <v>13.62</v>
          </cell>
          <cell r="BF145">
            <v>275.73599999999999</v>
          </cell>
          <cell r="BH145" t="str">
            <v>Insurance</v>
          </cell>
          <cell r="BI145">
            <v>0</v>
          </cell>
          <cell r="BJ145">
            <v>0</v>
          </cell>
          <cell r="BK145">
            <v>0</v>
          </cell>
          <cell r="BL145">
            <v>0</v>
          </cell>
          <cell r="BM145">
            <v>0</v>
          </cell>
          <cell r="BN145">
            <v>0</v>
          </cell>
          <cell r="BO145">
            <v>0</v>
          </cell>
          <cell r="BP145">
            <v>0</v>
          </cell>
          <cell r="BR145" t="str">
            <v>Insurance</v>
          </cell>
          <cell r="BS145">
            <v>0</v>
          </cell>
          <cell r="BT145">
            <v>0</v>
          </cell>
          <cell r="BU145">
            <v>0</v>
          </cell>
          <cell r="BV145">
            <v>0</v>
          </cell>
          <cell r="BW145">
            <v>0</v>
          </cell>
          <cell r="BX145">
            <v>0</v>
          </cell>
          <cell r="BY145">
            <v>0</v>
          </cell>
          <cell r="BZ145">
            <v>0</v>
          </cell>
          <cell r="CB145" t="str">
            <v>Insurance</v>
          </cell>
          <cell r="CC145">
            <v>0</v>
          </cell>
          <cell r="CD145">
            <v>0</v>
          </cell>
          <cell r="CE145">
            <v>0</v>
          </cell>
          <cell r="CF145">
            <v>0</v>
          </cell>
          <cell r="CG145">
            <v>0</v>
          </cell>
          <cell r="CH145">
            <v>0</v>
          </cell>
          <cell r="CI145">
            <v>0</v>
          </cell>
          <cell r="CJ145">
            <v>0</v>
          </cell>
          <cell r="CL145" t="str">
            <v>Insurance</v>
          </cell>
          <cell r="CM145">
            <v>0</v>
          </cell>
          <cell r="CN145">
            <v>0</v>
          </cell>
          <cell r="CO145">
            <v>0</v>
          </cell>
          <cell r="CP145">
            <v>0</v>
          </cell>
          <cell r="CQ145">
            <v>0</v>
          </cell>
          <cell r="CR145">
            <v>0</v>
          </cell>
          <cell r="CS145">
            <v>0</v>
          </cell>
          <cell r="CT145">
            <v>0</v>
          </cell>
          <cell r="CV145" t="str">
            <v>Insurance</v>
          </cell>
          <cell r="CW145">
            <v>1585.1138417</v>
          </cell>
          <cell r="CX145">
            <v>625.5</v>
          </cell>
          <cell r="CY145">
            <v>8.5150000000000006</v>
          </cell>
          <cell r="CZ145">
            <v>0</v>
          </cell>
          <cell r="DA145">
            <v>0</v>
          </cell>
          <cell r="DB145">
            <v>0</v>
          </cell>
          <cell r="DC145">
            <v>170.86235582822084</v>
          </cell>
          <cell r="DD145">
            <v>2389.9921975282209</v>
          </cell>
          <cell r="DF145" t="str">
            <v>Insurance</v>
          </cell>
          <cell r="DG145">
            <v>1822.8230699999999</v>
          </cell>
          <cell r="DH145">
            <v>833.99999999999989</v>
          </cell>
          <cell r="DI145">
            <v>0</v>
          </cell>
          <cell r="DJ145">
            <v>0</v>
          </cell>
          <cell r="DK145">
            <v>0</v>
          </cell>
          <cell r="DL145">
            <v>0</v>
          </cell>
          <cell r="DM145">
            <v>165.29411764705881</v>
          </cell>
          <cell r="DN145">
            <v>2822.1171876470585</v>
          </cell>
        </row>
        <row r="146">
          <cell r="D146" t="str">
            <v>Other costs</v>
          </cell>
          <cell r="G146" t="str">
            <v>USD 000</v>
          </cell>
          <cell r="I146">
            <v>0</v>
          </cell>
          <cell r="J146">
            <v>36.609999999999992</v>
          </cell>
          <cell r="K146">
            <v>20.09</v>
          </cell>
          <cell r="L146">
            <v>20.56</v>
          </cell>
          <cell r="M146">
            <v>18.350999999999985</v>
          </cell>
          <cell r="N146">
            <v>12.531000000000001</v>
          </cell>
          <cell r="O146">
            <v>0</v>
          </cell>
          <cell r="P146">
            <v>58.49199999999999</v>
          </cell>
          <cell r="Q146">
            <v>-10.105</v>
          </cell>
          <cell r="R146">
            <v>47.156999999999996</v>
          </cell>
          <cell r="S146">
            <v>27.044999999999998</v>
          </cell>
          <cell r="T146">
            <v>6.11</v>
          </cell>
          <cell r="U146">
            <v>21.961000000000002</v>
          </cell>
          <cell r="V146">
            <v>0</v>
          </cell>
          <cell r="W146">
            <v>6.7410000000000014</v>
          </cell>
          <cell r="X146">
            <v>4.4999999999999998E-2</v>
          </cell>
          <cell r="Y146">
            <v>4.0000000000000008E-2</v>
          </cell>
          <cell r="Z146">
            <v>6.0000000000000001E-3</v>
          </cell>
          <cell r="AA146">
            <v>35.853999999999992</v>
          </cell>
          <cell r="AB146">
            <v>64.646999999999991</v>
          </cell>
          <cell r="AD146" t="str">
            <v>Other costs</v>
          </cell>
          <cell r="AE146">
            <v>16.336000000000002</v>
          </cell>
          <cell r="AF146">
            <v>0.629</v>
          </cell>
          <cell r="AG146">
            <v>3.952</v>
          </cell>
          <cell r="AH146">
            <v>0.03</v>
          </cell>
          <cell r="AI146">
            <v>0.03</v>
          </cell>
          <cell r="AJ146">
            <v>0</v>
          </cell>
          <cell r="AK146">
            <v>32.353000000000002</v>
          </cell>
          <cell r="AL146">
            <v>53.330000000000005</v>
          </cell>
          <cell r="AN146" t="str">
            <v>Other costs</v>
          </cell>
          <cell r="AO146">
            <v>-5.101</v>
          </cell>
          <cell r="AP146">
            <v>2.8919999999999999</v>
          </cell>
          <cell r="AQ146">
            <v>8.522000000000002</v>
          </cell>
          <cell r="AR146">
            <v>1.4999999999999999E-2</v>
          </cell>
          <cell r="AS146">
            <v>0.02</v>
          </cell>
          <cell r="AT146">
            <v>0</v>
          </cell>
          <cell r="AU146">
            <v>-14.478</v>
          </cell>
          <cell r="AV146">
            <v>-8.129999999999999</v>
          </cell>
          <cell r="AX146" t="str">
            <v>Other costs</v>
          </cell>
          <cell r="AY146">
            <v>45.143000000000008</v>
          </cell>
          <cell r="AZ146">
            <v>1.3399999999999999</v>
          </cell>
          <cell r="BA146">
            <v>2.71</v>
          </cell>
          <cell r="BB146">
            <v>0</v>
          </cell>
          <cell r="BC146">
            <v>0</v>
          </cell>
          <cell r="BD146">
            <v>0</v>
          </cell>
          <cell r="BE146">
            <v>4.8070000000000004</v>
          </cell>
          <cell r="BF146">
            <v>54.000000000000007</v>
          </cell>
          <cell r="BH146" t="str">
            <v>Other costs</v>
          </cell>
          <cell r="BI146">
            <v>0</v>
          </cell>
          <cell r="BJ146">
            <v>0</v>
          </cell>
          <cell r="BK146">
            <v>0</v>
          </cell>
          <cell r="BL146">
            <v>0</v>
          </cell>
          <cell r="BM146">
            <v>0</v>
          </cell>
          <cell r="BN146">
            <v>0</v>
          </cell>
          <cell r="BO146">
            <v>0</v>
          </cell>
          <cell r="BP146">
            <v>0</v>
          </cell>
          <cell r="BR146" t="str">
            <v>Other costs</v>
          </cell>
          <cell r="BS146">
            <v>0</v>
          </cell>
          <cell r="BT146">
            <v>0</v>
          </cell>
          <cell r="BU146">
            <v>0</v>
          </cell>
          <cell r="BV146">
            <v>0</v>
          </cell>
          <cell r="BW146">
            <v>0</v>
          </cell>
          <cell r="BX146">
            <v>0</v>
          </cell>
          <cell r="BY146">
            <v>0</v>
          </cell>
          <cell r="BZ146">
            <v>0</v>
          </cell>
          <cell r="CB146" t="str">
            <v>Other costs</v>
          </cell>
          <cell r="CC146">
            <v>0</v>
          </cell>
          <cell r="CD146">
            <v>0</v>
          </cell>
          <cell r="CE146">
            <v>0</v>
          </cell>
          <cell r="CF146">
            <v>0</v>
          </cell>
          <cell r="CG146">
            <v>0</v>
          </cell>
          <cell r="CH146">
            <v>0</v>
          </cell>
          <cell r="CI146">
            <v>0</v>
          </cell>
          <cell r="CJ146">
            <v>0</v>
          </cell>
          <cell r="CL146" t="str">
            <v>Other costs</v>
          </cell>
          <cell r="CM146">
            <v>0</v>
          </cell>
          <cell r="CN146">
            <v>0</v>
          </cell>
          <cell r="CO146">
            <v>0</v>
          </cell>
          <cell r="CP146">
            <v>0</v>
          </cell>
          <cell r="CQ146">
            <v>0</v>
          </cell>
          <cell r="CR146">
            <v>0</v>
          </cell>
          <cell r="CS146">
            <v>0</v>
          </cell>
          <cell r="CT146">
            <v>0</v>
          </cell>
          <cell r="CV146" t="str">
            <v>Other costs</v>
          </cell>
          <cell r="CW146">
            <v>42.797000000000004</v>
          </cell>
          <cell r="CX146">
            <v>613.62900000000002</v>
          </cell>
          <cell r="CY146">
            <v>12.236086000547095</v>
          </cell>
          <cell r="CZ146">
            <v>7.4999999999999997E-2</v>
          </cell>
          <cell r="DA146">
            <v>7.0000000000000007E-2</v>
          </cell>
          <cell r="DB146">
            <v>6.0000000000000001E-3</v>
          </cell>
          <cell r="DC146">
            <v>2744.2069999999999</v>
          </cell>
          <cell r="DD146">
            <v>3413.0640860005469</v>
          </cell>
          <cell r="DF146" t="str">
            <v>Other costs</v>
          </cell>
          <cell r="DG146">
            <v>6</v>
          </cell>
          <cell r="DH146">
            <v>634</v>
          </cell>
          <cell r="DI146">
            <v>1.9064620397410676</v>
          </cell>
          <cell r="DJ146">
            <v>0</v>
          </cell>
          <cell r="DK146">
            <v>0</v>
          </cell>
          <cell r="DL146">
            <v>0</v>
          </cell>
          <cell r="DM146">
            <v>441.28764552310167</v>
          </cell>
          <cell r="DN146">
            <v>1083.1941075628426</v>
          </cell>
        </row>
        <row r="147">
          <cell r="D147" t="str">
            <v>Loss on receivables</v>
          </cell>
          <cell r="G147" t="str">
            <v>USD 000</v>
          </cell>
          <cell r="I147">
            <v>0</v>
          </cell>
          <cell r="J147">
            <v>-28.09</v>
          </cell>
          <cell r="K147">
            <v>11.87</v>
          </cell>
          <cell r="L147">
            <v>0</v>
          </cell>
          <cell r="M147">
            <v>5.9000000000004604E-2</v>
          </cell>
          <cell r="N147">
            <v>-244.86500000000001</v>
          </cell>
          <cell r="O147">
            <v>0</v>
          </cell>
          <cell r="P147">
            <v>9.8919999999999995</v>
          </cell>
          <cell r="Q147">
            <v>-6.7460000000000004</v>
          </cell>
          <cell r="R147">
            <v>2.8450000000000024</v>
          </cell>
          <cell r="S147">
            <v>-1E-3</v>
          </cell>
          <cell r="T147">
            <v>126.59399999999999</v>
          </cell>
          <cell r="U147">
            <v>0</v>
          </cell>
          <cell r="V147">
            <v>0</v>
          </cell>
          <cell r="W147">
            <v>6.6</v>
          </cell>
          <cell r="X147">
            <v>0</v>
          </cell>
          <cell r="Y147">
            <v>0</v>
          </cell>
          <cell r="Z147">
            <v>0</v>
          </cell>
          <cell r="AA147">
            <v>0</v>
          </cell>
          <cell r="AB147">
            <v>6.6</v>
          </cell>
          <cell r="AD147" t="str">
            <v>Loss on receivables</v>
          </cell>
          <cell r="AE147">
            <v>0</v>
          </cell>
          <cell r="AF147">
            <v>0</v>
          </cell>
          <cell r="AG147">
            <v>-1E-3</v>
          </cell>
          <cell r="AH147">
            <v>0</v>
          </cell>
          <cell r="AI147">
            <v>0</v>
          </cell>
          <cell r="AJ147">
            <v>0</v>
          </cell>
          <cell r="AK147">
            <v>0</v>
          </cell>
          <cell r="AL147">
            <v>-1E-3</v>
          </cell>
          <cell r="AN147" t="str">
            <v>Loss on receivables</v>
          </cell>
          <cell r="AO147">
            <v>0</v>
          </cell>
          <cell r="AP147">
            <v>0</v>
          </cell>
          <cell r="AQ147">
            <v>0</v>
          </cell>
          <cell r="AR147">
            <v>0</v>
          </cell>
          <cell r="AS147">
            <v>0</v>
          </cell>
          <cell r="AT147">
            <v>0</v>
          </cell>
          <cell r="AU147">
            <v>1.95</v>
          </cell>
          <cell r="AV147">
            <v>1.95</v>
          </cell>
          <cell r="AX147" t="str">
            <v>Loss on receivables</v>
          </cell>
          <cell r="AY147">
            <v>0</v>
          </cell>
          <cell r="AZ147">
            <v>0</v>
          </cell>
          <cell r="BA147">
            <v>0</v>
          </cell>
          <cell r="BB147">
            <v>0</v>
          </cell>
          <cell r="BC147">
            <v>0</v>
          </cell>
          <cell r="BD147">
            <v>0</v>
          </cell>
          <cell r="BE147">
            <v>0</v>
          </cell>
          <cell r="BF147">
            <v>0</v>
          </cell>
          <cell r="BH147" t="str">
            <v>Loss on receivables</v>
          </cell>
          <cell r="BI147">
            <v>0</v>
          </cell>
          <cell r="BJ147">
            <v>0</v>
          </cell>
          <cell r="BK147">
            <v>0</v>
          </cell>
          <cell r="BL147">
            <v>0</v>
          </cell>
          <cell r="BM147">
            <v>0</v>
          </cell>
          <cell r="BN147">
            <v>0</v>
          </cell>
          <cell r="BO147">
            <v>0</v>
          </cell>
          <cell r="BP147">
            <v>0</v>
          </cell>
          <cell r="BR147" t="str">
            <v>Loss on receivables</v>
          </cell>
          <cell r="BS147">
            <v>0</v>
          </cell>
          <cell r="BT147">
            <v>0</v>
          </cell>
          <cell r="BU147">
            <v>0</v>
          </cell>
          <cell r="BV147">
            <v>0</v>
          </cell>
          <cell r="BW147">
            <v>0</v>
          </cell>
          <cell r="BX147">
            <v>0</v>
          </cell>
          <cell r="BY147">
            <v>0</v>
          </cell>
          <cell r="BZ147">
            <v>0</v>
          </cell>
          <cell r="CB147" t="str">
            <v>Loss on receivables</v>
          </cell>
          <cell r="CC147">
            <v>0</v>
          </cell>
          <cell r="CD147">
            <v>0</v>
          </cell>
          <cell r="CE147">
            <v>0</v>
          </cell>
          <cell r="CF147">
            <v>0</v>
          </cell>
          <cell r="CG147">
            <v>0</v>
          </cell>
          <cell r="CH147">
            <v>0</v>
          </cell>
          <cell r="CI147">
            <v>0</v>
          </cell>
          <cell r="CJ147">
            <v>0</v>
          </cell>
          <cell r="CL147" t="str">
            <v>Loss on receivables</v>
          </cell>
          <cell r="CM147">
            <v>0</v>
          </cell>
          <cell r="CN147">
            <v>0</v>
          </cell>
          <cell r="CO147">
            <v>0</v>
          </cell>
          <cell r="CP147">
            <v>0</v>
          </cell>
          <cell r="CQ147">
            <v>0</v>
          </cell>
          <cell r="CR147">
            <v>0</v>
          </cell>
          <cell r="CS147">
            <v>0</v>
          </cell>
          <cell r="CT147">
            <v>0</v>
          </cell>
          <cell r="CV147" t="str">
            <v>Loss on receivables</v>
          </cell>
          <cell r="CW147">
            <v>0</v>
          </cell>
          <cell r="CX147">
            <v>0</v>
          </cell>
          <cell r="CY147">
            <v>6.5989999999999993</v>
          </cell>
          <cell r="CZ147">
            <v>0</v>
          </cell>
          <cell r="DA147">
            <v>0</v>
          </cell>
          <cell r="DB147">
            <v>0</v>
          </cell>
          <cell r="DC147">
            <v>0</v>
          </cell>
          <cell r="DD147">
            <v>6.5989999999999993</v>
          </cell>
          <cell r="DF147" t="str">
            <v>Loss on receivables</v>
          </cell>
          <cell r="DG147">
            <v>0</v>
          </cell>
          <cell r="DH147">
            <v>0</v>
          </cell>
          <cell r="DI147">
            <v>0</v>
          </cell>
          <cell r="DJ147">
            <v>0</v>
          </cell>
          <cell r="DK147">
            <v>0</v>
          </cell>
          <cell r="DL147">
            <v>0</v>
          </cell>
          <cell r="DM147">
            <v>0</v>
          </cell>
          <cell r="DN147">
            <v>0</v>
          </cell>
        </row>
        <row r="148">
          <cell r="D148" t="str">
            <v>Total Production and misc. operating expenses</v>
          </cell>
          <cell r="E148">
            <v>0</v>
          </cell>
          <cell r="F148">
            <v>0</v>
          </cell>
          <cell r="G148" t="str">
            <v>USD 000</v>
          </cell>
          <cell r="H148">
            <v>0</v>
          </cell>
          <cell r="I148">
            <v>0</v>
          </cell>
          <cell r="J148">
            <v>11315.789999999999</v>
          </cell>
          <cell r="K148">
            <v>7850.5500000000011</v>
          </cell>
          <cell r="L148">
            <v>7643.8015500000001</v>
          </cell>
          <cell r="M148">
            <v>5373.1759099999981</v>
          </cell>
          <cell r="N148">
            <v>6315.0028499999989</v>
          </cell>
          <cell r="O148">
            <v>0</v>
          </cell>
          <cell r="P148">
            <v>9732.4599999999991</v>
          </cell>
          <cell r="Q148">
            <v>4326.9283900000009</v>
          </cell>
          <cell r="R148">
            <v>4111.79529</v>
          </cell>
          <cell r="S148">
            <v>3556.9880000000003</v>
          </cell>
          <cell r="T148">
            <v>3878.0260449903376</v>
          </cell>
          <cell r="U148">
            <v>5214.6909999999998</v>
          </cell>
          <cell r="V148">
            <v>1111.3240000000005</v>
          </cell>
          <cell r="W148">
            <v>611.76700000000005</v>
          </cell>
          <cell r="X148">
            <v>359.86799999999999</v>
          </cell>
          <cell r="Y148">
            <v>298.02000000000004</v>
          </cell>
          <cell r="Z148">
            <v>425.09699999999992</v>
          </cell>
          <cell r="AA148">
            <v>588.9162399999999</v>
          </cell>
          <cell r="AB148">
            <v>8609.6832399999985</v>
          </cell>
          <cell r="AD148" t="str">
            <v>Total Production and misc. operating expenses</v>
          </cell>
          <cell r="AE148">
            <v>2867.9549999999999</v>
          </cell>
          <cell r="AF148">
            <v>1602.3539999999998</v>
          </cell>
          <cell r="AG148">
            <v>394.09600000000006</v>
          </cell>
          <cell r="AH148">
            <v>318.92199999999997</v>
          </cell>
          <cell r="AI148">
            <v>100.02</v>
          </cell>
          <cell r="AJ148">
            <v>309.93900000000002</v>
          </cell>
          <cell r="AK148">
            <v>484.43700000000001</v>
          </cell>
          <cell r="AL148">
            <v>6077.7230000000009</v>
          </cell>
          <cell r="AN148" t="str">
            <v>Total Production and misc. operating expenses</v>
          </cell>
          <cell r="AO148">
            <v>5457.9620000000023</v>
          </cell>
          <cell r="AP148">
            <v>1027.44</v>
          </cell>
          <cell r="AQ148">
            <v>983.02599999999984</v>
          </cell>
          <cell r="AR148">
            <v>0.76600000000002255</v>
          </cell>
          <cell r="AS148">
            <v>352.96000000000004</v>
          </cell>
          <cell r="AT148">
            <v>505.10200000000003</v>
          </cell>
          <cell r="AU148">
            <v>592.30500000000018</v>
          </cell>
          <cell r="AV148">
            <v>8919.5610000000033</v>
          </cell>
          <cell r="AX148" t="str">
            <v>Total Production and misc. operating expenses</v>
          </cell>
          <cell r="AY148">
            <v>2106.8620000000005</v>
          </cell>
          <cell r="AZ148">
            <v>762.55900000000008</v>
          </cell>
          <cell r="BA148">
            <v>319.0329999999999</v>
          </cell>
          <cell r="BB148">
            <v>1052.579</v>
          </cell>
          <cell r="BC148">
            <v>77.23</v>
          </cell>
          <cell r="BD148">
            <v>419.87199999999996</v>
          </cell>
          <cell r="BE148">
            <v>191.04646999999997</v>
          </cell>
          <cell r="BF148">
            <v>4939.1814699999986</v>
          </cell>
          <cell r="BH148" t="str">
            <v>Total Production and misc. operating expenses</v>
          </cell>
          <cell r="BI148">
            <v>0</v>
          </cell>
          <cell r="BJ148">
            <v>0</v>
          </cell>
          <cell r="BK148">
            <v>0</v>
          </cell>
          <cell r="BL148">
            <v>0</v>
          </cell>
          <cell r="BM148">
            <v>0</v>
          </cell>
          <cell r="BN148">
            <v>0</v>
          </cell>
          <cell r="BO148">
            <v>0</v>
          </cell>
          <cell r="BP148">
            <v>0</v>
          </cell>
          <cell r="BR148" t="str">
            <v>Total Production and misc. operating expenses</v>
          </cell>
          <cell r="BS148">
            <v>0</v>
          </cell>
          <cell r="BT148">
            <v>0</v>
          </cell>
          <cell r="BU148">
            <v>0</v>
          </cell>
          <cell r="BV148">
            <v>0</v>
          </cell>
          <cell r="BW148">
            <v>0</v>
          </cell>
          <cell r="BX148">
            <v>0</v>
          </cell>
          <cell r="BY148">
            <v>0</v>
          </cell>
          <cell r="BZ148">
            <v>0</v>
          </cell>
          <cell r="CB148" t="str">
            <v>Total Production and misc. operating expenses</v>
          </cell>
          <cell r="CC148">
            <v>0</v>
          </cell>
          <cell r="CD148">
            <v>0</v>
          </cell>
          <cell r="CE148">
            <v>0</v>
          </cell>
          <cell r="CF148">
            <v>0</v>
          </cell>
          <cell r="CG148">
            <v>0</v>
          </cell>
          <cell r="CH148">
            <v>0</v>
          </cell>
          <cell r="CI148">
            <v>0</v>
          </cell>
          <cell r="CJ148">
            <v>0</v>
          </cell>
          <cell r="CL148" t="str">
            <v>Total Production and misc. operating expenses</v>
          </cell>
          <cell r="CM148">
            <v>0</v>
          </cell>
          <cell r="CN148">
            <v>0</v>
          </cell>
          <cell r="CO148">
            <v>0</v>
          </cell>
          <cell r="CP148">
            <v>0</v>
          </cell>
          <cell r="CQ148">
            <v>0</v>
          </cell>
          <cell r="CR148">
            <v>0</v>
          </cell>
          <cell r="CS148">
            <v>0</v>
          </cell>
          <cell r="CT148">
            <v>0</v>
          </cell>
          <cell r="CV148" t="str">
            <v>Total Production and misc. operating expenses</v>
          </cell>
          <cell r="CW148">
            <v>30761.133093995311</v>
          </cell>
          <cell r="CX148">
            <v>11692.536342732441</v>
          </cell>
          <cell r="CY148">
            <v>901.38610302308268</v>
          </cell>
          <cell r="CZ148">
            <v>3503.1493454987753</v>
          </cell>
          <cell r="DA148">
            <v>2635.5200672268907</v>
          </cell>
          <cell r="DB148">
            <v>5060.622300490797</v>
          </cell>
          <cell r="DC148">
            <v>6598.5794056441719</v>
          </cell>
          <cell r="DD148">
            <v>61152.688658611478</v>
          </cell>
          <cell r="DF148" t="str">
            <v>Total Production and misc. operating expenses</v>
          </cell>
          <cell r="DG148">
            <v>32749.597577818487</v>
          </cell>
          <cell r="DH148">
            <v>10682.020943136129</v>
          </cell>
          <cell r="DI148">
            <v>741.60318999253104</v>
          </cell>
          <cell r="DJ148">
            <v>3527.5363596829502</v>
          </cell>
          <cell r="DK148">
            <v>3088.624319327731</v>
          </cell>
          <cell r="DL148">
            <v>4411.8150482352939</v>
          </cell>
          <cell r="DM148">
            <v>3724.5350180721216</v>
          </cell>
          <cell r="DN148">
            <v>58925.732456265236</v>
          </cell>
        </row>
        <row r="149">
          <cell r="D149">
            <v>0</v>
          </cell>
          <cell r="G149" t="str">
            <v>USD</v>
          </cell>
          <cell r="U149">
            <v>0</v>
          </cell>
          <cell r="V149">
            <v>0</v>
          </cell>
          <cell r="W149">
            <v>0</v>
          </cell>
          <cell r="X149">
            <v>0</v>
          </cell>
          <cell r="Y149">
            <v>0</v>
          </cell>
          <cell r="Z149">
            <v>0</v>
          </cell>
          <cell r="AA149">
            <v>0</v>
          </cell>
          <cell r="AB149">
            <v>0</v>
          </cell>
          <cell r="AD149">
            <v>0</v>
          </cell>
          <cell r="AN149">
            <v>0</v>
          </cell>
          <cell r="AX149">
            <v>0</v>
          </cell>
          <cell r="BH149">
            <v>0</v>
          </cell>
          <cell r="BR149">
            <v>0</v>
          </cell>
          <cell r="CB149">
            <v>0</v>
          </cell>
          <cell r="CL149">
            <v>0</v>
          </cell>
          <cell r="CV149">
            <v>0</v>
          </cell>
          <cell r="CW149">
            <v>0</v>
          </cell>
          <cell r="CX149">
            <v>0</v>
          </cell>
          <cell r="CY149">
            <v>0</v>
          </cell>
          <cell r="CZ149">
            <v>0</v>
          </cell>
          <cell r="DA149">
            <v>0</v>
          </cell>
          <cell r="DB149">
            <v>0</v>
          </cell>
          <cell r="DC149">
            <v>0</v>
          </cell>
          <cell r="DF149">
            <v>0</v>
          </cell>
          <cell r="DG149">
            <v>0</v>
          </cell>
          <cell r="DH149">
            <v>0</v>
          </cell>
          <cell r="DI149">
            <v>0</v>
          </cell>
        </row>
        <row r="150">
          <cell r="D150" t="str">
            <v>EBITDA</v>
          </cell>
          <cell r="E150">
            <v>0</v>
          </cell>
          <cell r="F150">
            <v>0</v>
          </cell>
          <cell r="G150" t="str">
            <v>USD 000</v>
          </cell>
          <cell r="H150">
            <v>0</v>
          </cell>
          <cell r="I150">
            <v>0</v>
          </cell>
          <cell r="J150">
            <v>2755.2486795915047</v>
          </cell>
          <cell r="K150">
            <v>5309.8486909797884</v>
          </cell>
          <cell r="L150">
            <v>4582.1645250000001</v>
          </cell>
          <cell r="M150">
            <v>208.35955880492747</v>
          </cell>
          <cell r="N150">
            <v>5971.5269839647935</v>
          </cell>
          <cell r="O150">
            <v>0</v>
          </cell>
          <cell r="P150">
            <v>5056.6097181469413</v>
          </cell>
          <cell r="Q150">
            <v>1113.2667623241887</v>
          </cell>
          <cell r="R150">
            <v>-288.97898714285566</v>
          </cell>
          <cell r="S150">
            <v>-1582.2474130612252</v>
          </cell>
          <cell r="T150">
            <v>2774.2081157778398</v>
          </cell>
          <cell r="U150">
            <v>5121.3829999999998</v>
          </cell>
          <cell r="V150">
            <v>-476.80522000000042</v>
          </cell>
          <cell r="W150">
            <v>3103.0111155408167</v>
          </cell>
          <cell r="X150">
            <v>1438.0316000000037</v>
          </cell>
          <cell r="Y150">
            <v>-440.40000000000009</v>
          </cell>
          <cell r="Z150">
            <v>-602.40299999999991</v>
          </cell>
          <cell r="AA150">
            <v>-1199.5680400000001</v>
          </cell>
          <cell r="AB150">
            <v>6943.2494555408202</v>
          </cell>
          <cell r="AD150" t="str">
            <v>EBITDA</v>
          </cell>
          <cell r="AE150">
            <v>-1579.4369999999994</v>
          </cell>
          <cell r="AF150">
            <v>-114.44499999999994</v>
          </cell>
          <cell r="AG150">
            <v>2153.715812516225</v>
          </cell>
          <cell r="AH150">
            <v>841.22281214132613</v>
          </cell>
          <cell r="AI150">
            <v>-180.76</v>
          </cell>
          <cell r="AJ150">
            <v>-348.54300000000001</v>
          </cell>
          <cell r="AK150">
            <v>-911.44027499999993</v>
          </cell>
          <cell r="AL150">
            <v>-139.68665034244816</v>
          </cell>
          <cell r="AN150" t="str">
            <v>EBITDA</v>
          </cell>
          <cell r="AO150">
            <v>2310.1209999999965</v>
          </cell>
          <cell r="AP150">
            <v>-408.03380000000004</v>
          </cell>
          <cell r="AQ150">
            <v>4375.5007860038359</v>
          </cell>
          <cell r="AR150">
            <v>2477.6190620040725</v>
          </cell>
          <cell r="AS150">
            <v>-615.12</v>
          </cell>
          <cell r="AT150">
            <v>-782.45100000000002</v>
          </cell>
          <cell r="AU150">
            <v>-1056.7520750000003</v>
          </cell>
          <cell r="AV150">
            <v>6300.8839730079053</v>
          </cell>
          <cell r="AX150" t="str">
            <v>EBITDA</v>
          </cell>
          <cell r="AY150">
            <v>738.71344999999837</v>
          </cell>
          <cell r="AZ150">
            <v>1099.1880399999995</v>
          </cell>
          <cell r="BA150">
            <v>1595.5498004791427</v>
          </cell>
          <cell r="BB150">
            <v>1601.4316634669074</v>
          </cell>
          <cell r="BC150">
            <v>-94.850000000000009</v>
          </cell>
          <cell r="BD150">
            <v>-401.89</v>
          </cell>
          <cell r="BE150">
            <v>315.41853000000003</v>
          </cell>
          <cell r="BF150">
            <v>4843.5614839460495</v>
          </cell>
          <cell r="BH150" t="str">
            <v>EBITDA</v>
          </cell>
          <cell r="BI150">
            <v>0</v>
          </cell>
          <cell r="BJ150">
            <v>0</v>
          </cell>
          <cell r="BK150">
            <v>0</v>
          </cell>
          <cell r="BL150">
            <v>0</v>
          </cell>
          <cell r="BM150">
            <v>0</v>
          </cell>
          <cell r="BN150">
            <v>0</v>
          </cell>
          <cell r="BO150">
            <v>0</v>
          </cell>
          <cell r="BP150">
            <v>0</v>
          </cell>
          <cell r="BR150" t="str">
            <v>EBITDA</v>
          </cell>
          <cell r="BS150">
            <v>0</v>
          </cell>
          <cell r="BT150">
            <v>0</v>
          </cell>
          <cell r="BU150">
            <v>0</v>
          </cell>
          <cell r="BV150">
            <v>0</v>
          </cell>
          <cell r="BW150">
            <v>0</v>
          </cell>
          <cell r="BX150">
            <v>0</v>
          </cell>
          <cell r="BY150">
            <v>0</v>
          </cell>
          <cell r="BZ150">
            <v>0</v>
          </cell>
          <cell r="CB150" t="str">
            <v>EBITDA</v>
          </cell>
          <cell r="CC150">
            <v>0</v>
          </cell>
          <cell r="CD150">
            <v>0</v>
          </cell>
          <cell r="CE150">
            <v>0</v>
          </cell>
          <cell r="CF150">
            <v>0</v>
          </cell>
          <cell r="CG150">
            <v>0</v>
          </cell>
          <cell r="CH150">
            <v>0</v>
          </cell>
          <cell r="CI150">
            <v>0</v>
          </cell>
          <cell r="CJ150">
            <v>0</v>
          </cell>
          <cell r="CL150" t="str">
            <v>EBITDA</v>
          </cell>
          <cell r="CM150">
            <v>0</v>
          </cell>
          <cell r="CN150">
            <v>0</v>
          </cell>
          <cell r="CO150">
            <v>0</v>
          </cell>
          <cell r="CP150">
            <v>0</v>
          </cell>
          <cell r="CQ150">
            <v>0</v>
          </cell>
          <cell r="CR150">
            <v>0</v>
          </cell>
          <cell r="CS150">
            <v>0</v>
          </cell>
          <cell r="CT150">
            <v>0</v>
          </cell>
          <cell r="CV150" t="str">
            <v>EBITDA</v>
          </cell>
          <cell r="CW150">
            <v>10924.991167706286</v>
          </cell>
          <cell r="CX150">
            <v>-106.30239594988825</v>
          </cell>
          <cell r="CY150">
            <v>36500.023967132853</v>
          </cell>
          <cell r="CZ150">
            <v>3862.0463600504054</v>
          </cell>
          <cell r="DA150">
            <v>-3485.0467647623027</v>
          </cell>
          <cell r="DB150">
            <v>-6050.7853261439313</v>
          </cell>
          <cell r="DC150">
            <v>-9948.2892214082967</v>
          </cell>
          <cell r="DD150">
            <v>31696.872786625128</v>
          </cell>
          <cell r="DF150" t="str">
            <v>EBITDA</v>
          </cell>
          <cell r="DG150">
            <v>-1407.5694912407716</v>
          </cell>
          <cell r="DH150">
            <v>-1259.4929304890293</v>
          </cell>
          <cell r="DI150">
            <v>34700.662501514045</v>
          </cell>
          <cell r="DJ150">
            <v>15393.070786910108</v>
          </cell>
          <cell r="DK150">
            <v>-3917.5347267485545</v>
          </cell>
          <cell r="DL150">
            <v>-5365.4141522301579</v>
          </cell>
          <cell r="DM150">
            <v>-6445.0042883408069</v>
          </cell>
          <cell r="DN150">
            <v>31698.717699374854</v>
          </cell>
        </row>
      </sheetData>
      <sheetData sheetId="40"/>
      <sheetData sheetId="41"/>
      <sheetData sheetId="42"/>
      <sheetData sheetId="43">
        <row r="12">
          <cell r="I12">
            <v>29</v>
          </cell>
        </row>
      </sheetData>
      <sheetData sheetId="44"/>
      <sheetData sheetId="45"/>
      <sheetData sheetId="46"/>
      <sheetData sheetId="47"/>
      <sheetData sheetId="48"/>
      <sheetData sheetId="49"/>
      <sheetData sheetId="50"/>
      <sheetData sheetId="51">
        <row r="12">
          <cell r="G12">
            <v>0.2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rans_letter"/>
      <sheetName val="Index"/>
      <sheetName val="Lead_Index"/>
      <sheetName val="Lead BS"/>
      <sheetName val="Recon_Index"/>
      <sheetName val="R1"/>
      <sheetName val="R2"/>
      <sheetName val="R3"/>
      <sheetName val="PL_Index"/>
      <sheetName val="PL1"/>
      <sheetName val="PL2"/>
      <sheetName val="PL3"/>
      <sheetName val="PL4"/>
      <sheetName val="PL5"/>
      <sheetName val="PL6"/>
      <sheetName val="PL7-Revenue Bridge"/>
      <sheetName val="PL8-Revenue Bridge"/>
      <sheetName val="PL9-EBITDA Bridge"/>
      <sheetName val="PL10"/>
      <sheetName val="PL11"/>
      <sheetName val="PL12"/>
      <sheetName val="PL13"/>
      <sheetName val="PL14"/>
      <sheetName val="PL15"/>
      <sheetName val="PL16"/>
      <sheetName val="PL17"/>
      <sheetName val="PL18"/>
      <sheetName val="PL19-EBITDA Bridge"/>
      <sheetName val="PL20-EBITDA Bridge"/>
      <sheetName val="PL21"/>
      <sheetName val="PL22"/>
      <sheetName val="PL23"/>
      <sheetName val="PL24"/>
      <sheetName val="PL25-EBITDA Bridge"/>
      <sheetName val="PL26-EBITDA Bridge"/>
      <sheetName val="PL27"/>
      <sheetName val="PL28"/>
      <sheetName val="PL29"/>
      <sheetName val="PL30"/>
      <sheetName val="PL31-EBITDA Bridge"/>
      <sheetName val="PL32-EBITDA Bridge"/>
      <sheetName val="PL33"/>
      <sheetName val="PL34"/>
      <sheetName val="PL35"/>
      <sheetName val="PL36"/>
      <sheetName val="PL37-EBITDA Bridge"/>
      <sheetName val="PL38-EBITDA Bridge"/>
      <sheetName val="PL39"/>
      <sheetName val="PL40"/>
      <sheetName val="PL41"/>
      <sheetName val="PL42"/>
      <sheetName val="PL43"/>
      <sheetName val="PL44"/>
      <sheetName val="PL45"/>
      <sheetName val="PL46"/>
      <sheetName val="PL47"/>
      <sheetName val="PL48"/>
      <sheetName val="PL49"/>
      <sheetName val="PL50"/>
      <sheetName val="PL51"/>
      <sheetName val="PL52"/>
      <sheetName val="PL53"/>
      <sheetName val="PL54"/>
      <sheetName val="PL55"/>
      <sheetName val="PL56"/>
      <sheetName val="PL57"/>
      <sheetName val="PL58"/>
      <sheetName val="PL59"/>
      <sheetName val="PL60"/>
      <sheetName val="PL61-FC1-EBITDA Bridge"/>
      <sheetName val="PL62-FC2-EBITDA Bridge"/>
      <sheetName val="PL63-FC3-EBITDA Bridge"/>
      <sheetName val="PL64-FC4-EBITDA Bridge"/>
      <sheetName val="PL65-FC5-EBITDA Bridge"/>
      <sheetName val="PL66-FC6-EBITDA Bridge"/>
      <sheetName val="PL67-FC7-EBITDA Bridge"/>
      <sheetName val="PL68-FC8-EBITDA Bridge"/>
      <sheetName val="PL69-FC9-EBITDA Bridge"/>
      <sheetName val="PL70-FC10-EBITDA Bridge"/>
      <sheetName val="BS_Index"/>
      <sheetName val="BS1"/>
      <sheetName val="BS2"/>
      <sheetName val="BS3"/>
      <sheetName val="BS4"/>
      <sheetName val="BS5"/>
      <sheetName val="BS6"/>
      <sheetName val="BS7"/>
      <sheetName val="BS8"/>
      <sheetName val="BS9"/>
      <sheetName val="BS10"/>
      <sheetName val="BS11"/>
      <sheetName val="BS12"/>
      <sheetName val="BS13"/>
      <sheetName val="BS14"/>
      <sheetName val="BS15"/>
      <sheetName val="BS16"/>
      <sheetName val="BS17"/>
      <sheetName val="BS18"/>
      <sheetName val="BS19"/>
      <sheetName val="BS20"/>
      <sheetName val="BS21"/>
      <sheetName val="BS22"/>
      <sheetName val="BS23"/>
      <sheetName val="BS24"/>
      <sheetName val="BS25"/>
      <sheetName val="WC_Index"/>
      <sheetName val="WC1"/>
      <sheetName val="WC2"/>
      <sheetName val="WC3"/>
      <sheetName val="WC4"/>
      <sheetName val="WC5"/>
      <sheetName val="WC6"/>
      <sheetName val="WC7"/>
      <sheetName val="WC8"/>
      <sheetName val="FC_Index"/>
      <sheetName val="FC1"/>
      <sheetName val="FC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6">
          <cell r="A6" t="str">
            <v>Currency:</v>
          </cell>
          <cell r="F6" t="str">
            <v>end points</v>
          </cell>
          <cell r="G6" t="str">
            <v>blank neg</v>
          </cell>
          <cell r="H6" t="str">
            <v>red neg</v>
          </cell>
          <cell r="I6" t="str">
            <v>grn neg</v>
          </cell>
          <cell r="J6" t="str">
            <v>blank pos</v>
          </cell>
          <cell r="K6" t="str">
            <v>red pos</v>
          </cell>
          <cell r="L6" t="str">
            <v>grn pos</v>
          </cell>
        </row>
        <row r="7">
          <cell r="A7" t="str">
            <v>FY05A Revenue</v>
          </cell>
          <cell r="F7">
            <v>168185.25899999999</v>
          </cell>
        </row>
        <row r="8">
          <cell r="A8" t="str">
            <v>CODX</v>
          </cell>
          <cell r="G8">
            <v>0</v>
          </cell>
          <cell r="H8">
            <v>0</v>
          </cell>
          <cell r="I8">
            <v>0</v>
          </cell>
          <cell r="J8">
            <v>168185.25899999999</v>
          </cell>
          <cell r="K8">
            <v>0</v>
          </cell>
          <cell r="L8">
            <v>7621.0044529999868</v>
          </cell>
        </row>
        <row r="9">
          <cell r="A9" t="str">
            <v>BRUY</v>
          </cell>
          <cell r="G9">
            <v>0</v>
          </cell>
          <cell r="H9">
            <v>0</v>
          </cell>
          <cell r="I9">
            <v>0</v>
          </cell>
          <cell r="J9">
            <v>175806.26299999998</v>
          </cell>
          <cell r="K9">
            <v>0</v>
          </cell>
          <cell r="L9">
            <v>5435.3414269999994</v>
          </cell>
        </row>
        <row r="10">
          <cell r="A10" t="str">
            <v>SCAN</v>
          </cell>
          <cell r="G10">
            <v>0</v>
          </cell>
          <cell r="H10">
            <v>0</v>
          </cell>
          <cell r="I10">
            <v>0</v>
          </cell>
          <cell r="J10">
            <v>181241.60399999999</v>
          </cell>
          <cell r="K10">
            <v>0</v>
          </cell>
          <cell r="L10">
            <v>13817.870342000009</v>
          </cell>
        </row>
        <row r="11">
          <cell r="A11" t="str">
            <v>COMI</v>
          </cell>
          <cell r="G11">
            <v>0</v>
          </cell>
          <cell r="H11">
            <v>0</v>
          </cell>
          <cell r="I11">
            <v>0</v>
          </cell>
          <cell r="J11">
            <v>195059.47399999999</v>
          </cell>
          <cell r="K11">
            <v>0</v>
          </cell>
          <cell r="L11">
            <v>11042.224639</v>
          </cell>
        </row>
        <row r="12">
          <cell r="A12" t="str">
            <v>Elim./Other</v>
          </cell>
          <cell r="G12">
            <v>0</v>
          </cell>
          <cell r="H12">
            <v>0</v>
          </cell>
          <cell r="I12">
            <v>0</v>
          </cell>
          <cell r="J12">
            <v>198973.31899999999</v>
          </cell>
          <cell r="K12">
            <v>7128.3795840000021</v>
          </cell>
          <cell r="L12">
            <v>0</v>
          </cell>
        </row>
        <row r="13">
          <cell r="A13" t="str">
            <v>FY06A Revenue</v>
          </cell>
          <cell r="F13">
            <v>198973.31899999999</v>
          </cell>
          <cell r="G13">
            <v>0</v>
          </cell>
          <cell r="H13">
            <v>0</v>
          </cell>
          <cell r="I13">
            <v>0</v>
          </cell>
          <cell r="J13">
            <v>0</v>
          </cell>
          <cell r="K13">
            <v>0</v>
          </cell>
          <cell r="L13">
            <v>0</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ir@akerbiomarine.com" TargetMode="External"/><Relationship Id="rId1" Type="http://schemas.openxmlformats.org/officeDocument/2006/relationships/hyperlink" Target="mailto:carl.bachke@akerbiomarine.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89595-98AF-4779-9A39-7F1D250B0C20}">
  <dimension ref="A2:P63"/>
  <sheetViews>
    <sheetView showGridLines="0" zoomScaleNormal="100" workbookViewId="0">
      <pane xSplit="1" ySplit="6" topLeftCell="H52" activePane="bottomRight" state="frozen"/>
      <selection pane="topRight" activeCell="B1" sqref="B1"/>
      <selection pane="bottomLeft" activeCell="A7" sqref="A7"/>
      <selection pane="bottomRight" activeCell="O61" sqref="O61"/>
    </sheetView>
  </sheetViews>
  <sheetFormatPr defaultRowHeight="15" x14ac:dyDescent="0.25"/>
  <cols>
    <col min="1" max="1" width="61.7109375" style="131" bestFit="1" customWidth="1"/>
    <col min="2" max="5" width="10.7109375" style="80" customWidth="1"/>
    <col min="6" max="11" width="10.7109375" style="131" customWidth="1"/>
    <col min="12" max="12" width="10.7109375" style="162" customWidth="1"/>
    <col min="13" max="13" width="10.7109375" style="166" customWidth="1"/>
    <col min="14" max="14" width="10.7109375" style="162" customWidth="1"/>
    <col min="15" max="16" width="10.7109375" style="131" customWidth="1"/>
    <col min="17" max="24" width="10.7109375" style="162" customWidth="1"/>
    <col min="25" max="16384" width="9.140625" style="162"/>
  </cols>
  <sheetData>
    <row r="2" spans="1:16" ht="15.75" x14ac:dyDescent="0.25">
      <c r="A2" s="183" t="s">
        <v>0</v>
      </c>
      <c r="B2" s="82"/>
      <c r="C2" s="82"/>
      <c r="D2" s="82"/>
      <c r="E2" s="82"/>
      <c r="F2" s="2"/>
      <c r="G2" s="2"/>
      <c r="H2" s="2"/>
      <c r="I2" s="2"/>
      <c r="J2" s="2"/>
      <c r="K2" s="2"/>
      <c r="O2" s="2"/>
      <c r="P2" s="2"/>
    </row>
    <row r="3" spans="1:16" x14ac:dyDescent="0.25">
      <c r="A3" s="2" t="s">
        <v>117</v>
      </c>
      <c r="B3" s="78"/>
      <c r="C3" s="78"/>
      <c r="D3" s="78"/>
      <c r="E3" s="78"/>
      <c r="F3" s="143"/>
      <c r="G3" s="2"/>
      <c r="H3" s="2"/>
      <c r="I3" s="2"/>
      <c r="J3" s="143"/>
      <c r="K3" s="143"/>
      <c r="O3" s="143"/>
      <c r="P3" s="143"/>
    </row>
    <row r="4" spans="1:16" x14ac:dyDescent="0.25">
      <c r="A4" s="3"/>
      <c r="B4" s="163"/>
      <c r="C4" s="163"/>
      <c r="D4" s="163"/>
      <c r="E4" s="163"/>
      <c r="F4" s="164"/>
      <c r="G4" s="164"/>
      <c r="H4" s="164"/>
      <c r="I4" s="164" t="s">
        <v>1</v>
      </c>
      <c r="J4" s="164"/>
      <c r="K4" s="164"/>
      <c r="L4" s="164"/>
      <c r="M4" s="164"/>
      <c r="O4" s="164"/>
      <c r="P4" s="164"/>
    </row>
    <row r="5" spans="1:16" x14ac:dyDescent="0.25">
      <c r="A5" s="4"/>
      <c r="B5" s="79"/>
      <c r="C5" s="79"/>
      <c r="D5" s="79"/>
      <c r="E5" s="79"/>
      <c r="F5" s="145"/>
      <c r="G5" s="4"/>
      <c r="H5" s="4"/>
      <c r="I5" s="145"/>
      <c r="J5" s="145"/>
      <c r="K5" s="145"/>
      <c r="L5" s="230"/>
      <c r="M5" s="257"/>
      <c r="N5" s="257"/>
      <c r="O5" s="145"/>
      <c r="P5" s="145"/>
    </row>
    <row r="6" spans="1:16" x14ac:dyDescent="0.25">
      <c r="A6" s="5" t="s">
        <v>130</v>
      </c>
      <c r="B6" s="6" t="s">
        <v>2</v>
      </c>
      <c r="C6" s="6" t="s">
        <v>111</v>
      </c>
      <c r="D6" s="6" t="s">
        <v>112</v>
      </c>
      <c r="E6" s="6" t="s">
        <v>113</v>
      </c>
      <c r="F6" s="139" t="s">
        <v>108</v>
      </c>
      <c r="G6" s="6" t="s">
        <v>110</v>
      </c>
      <c r="H6" s="6" t="s">
        <v>114</v>
      </c>
      <c r="I6" s="6" t="s">
        <v>115</v>
      </c>
      <c r="J6" s="6" t="s">
        <v>116</v>
      </c>
      <c r="K6" s="139" t="s">
        <v>109</v>
      </c>
      <c r="L6" s="229" t="s">
        <v>151</v>
      </c>
      <c r="M6" s="6" t="s">
        <v>156</v>
      </c>
      <c r="N6" s="6" t="s">
        <v>159</v>
      </c>
      <c r="O6" s="6" t="s">
        <v>181</v>
      </c>
      <c r="P6" s="139" t="s">
        <v>182</v>
      </c>
    </row>
    <row r="7" spans="1:16" x14ac:dyDescent="0.25">
      <c r="F7" s="50"/>
      <c r="K7" s="50"/>
      <c r="L7" s="80"/>
      <c r="M7" s="131"/>
      <c r="N7" s="131"/>
      <c r="P7" s="50"/>
    </row>
    <row r="8" spans="1:16" x14ac:dyDescent="0.25">
      <c r="A8" s="131" t="s">
        <v>3</v>
      </c>
      <c r="B8" s="85">
        <v>70.742400000000032</v>
      </c>
      <c r="C8" s="85">
        <v>72.160719999999998</v>
      </c>
      <c r="D8" s="85">
        <v>70.183238000000003</v>
      </c>
      <c r="E8" s="85">
        <v>75.500890000000012</v>
      </c>
      <c r="F8" s="285">
        <v>288.58789000000002</v>
      </c>
      <c r="G8" s="86">
        <v>50.105628000000003</v>
      </c>
      <c r="H8" s="86">
        <v>74.262698</v>
      </c>
      <c r="I8" s="86">
        <v>61.969006999999984</v>
      </c>
      <c r="J8" s="86">
        <v>75.724713000000008</v>
      </c>
      <c r="K8" s="285">
        <v>262.06204599999995</v>
      </c>
      <c r="L8" s="85">
        <v>56.892292999999995</v>
      </c>
      <c r="M8" s="86">
        <v>73.439165000000003</v>
      </c>
      <c r="N8" s="86">
        <v>67.865562000000011</v>
      </c>
      <c r="O8" s="86">
        <v>78.984999999999999</v>
      </c>
      <c r="P8" s="285">
        <f>SUM(L8:O8)</f>
        <v>277.18202000000002</v>
      </c>
    </row>
    <row r="9" spans="1:16" x14ac:dyDescent="0.25">
      <c r="A9" s="131" t="s">
        <v>4</v>
      </c>
      <c r="B9" s="85">
        <v>-47.565528094052503</v>
      </c>
      <c r="C9" s="85">
        <v>-45.92874608205809</v>
      </c>
      <c r="D9" s="85">
        <v>-37.590227395414914</v>
      </c>
      <c r="E9" s="85">
        <v>-47.925668428474481</v>
      </c>
      <c r="F9" s="285">
        <v>-179.01017000000002</v>
      </c>
      <c r="G9" s="86">
        <v>-32.876664523730547</v>
      </c>
      <c r="H9" s="86">
        <v>-44.592386120403823</v>
      </c>
      <c r="I9" s="86">
        <v>-40.489132323080334</v>
      </c>
      <c r="J9" s="86">
        <v>-56.0512439138461</v>
      </c>
      <c r="K9" s="285">
        <v>-174.00200000000001</v>
      </c>
      <c r="L9" s="85">
        <v>-35.835190000000004</v>
      </c>
      <c r="M9" s="86">
        <v>-42.768310497417382</v>
      </c>
      <c r="N9" s="86">
        <v>-36.641129502582658</v>
      </c>
      <c r="O9" s="86">
        <v>-47.13</v>
      </c>
      <c r="P9" s="285">
        <f>SUM(L9:O9)</f>
        <v>-162.37463000000005</v>
      </c>
    </row>
    <row r="10" spans="1:16" x14ac:dyDescent="0.25">
      <c r="A10" s="8" t="s">
        <v>5</v>
      </c>
      <c r="B10" s="87">
        <v>23.176871905947532</v>
      </c>
      <c r="C10" s="87">
        <v>26.231973917941911</v>
      </c>
      <c r="D10" s="87">
        <v>32.593010604585082</v>
      </c>
      <c r="E10" s="87">
        <v>27.575221571525528</v>
      </c>
      <c r="F10" s="286">
        <v>109.57772</v>
      </c>
      <c r="G10" s="88">
        <v>17.228963476269456</v>
      </c>
      <c r="H10" s="88">
        <v>29.670311879596177</v>
      </c>
      <c r="I10" s="88">
        <v>21.47987467691965</v>
      </c>
      <c r="J10" s="88">
        <v>19.673469086153901</v>
      </c>
      <c r="K10" s="286">
        <v>88.06</v>
      </c>
      <c r="L10" s="87">
        <v>21.057102999999994</v>
      </c>
      <c r="M10" s="88">
        <v>30.670854502582625</v>
      </c>
      <c r="N10" s="88">
        <v>31.22443249741735</v>
      </c>
      <c r="O10" s="88">
        <f>+O8+O9</f>
        <v>31.854999999999997</v>
      </c>
      <c r="P10" s="286">
        <f>+P8+P9</f>
        <v>114.80738999999997</v>
      </c>
    </row>
    <row r="11" spans="1:16" x14ac:dyDescent="0.25">
      <c r="B11" s="85"/>
      <c r="C11" s="85"/>
      <c r="D11" s="85"/>
      <c r="E11" s="85"/>
      <c r="F11" s="285"/>
      <c r="G11" s="86"/>
      <c r="H11" s="86"/>
      <c r="I11" s="86"/>
      <c r="J11" s="86"/>
      <c r="K11" s="285"/>
      <c r="L11" s="85"/>
      <c r="M11" s="86"/>
      <c r="N11" s="86">
        <v>0</v>
      </c>
      <c r="O11" s="86"/>
      <c r="P11" s="285"/>
    </row>
    <row r="12" spans="1:16" x14ac:dyDescent="0.25">
      <c r="A12" s="131" t="s">
        <v>6</v>
      </c>
      <c r="B12" s="85">
        <v>-18.427</v>
      </c>
      <c r="C12" s="85">
        <v>-21.934206</v>
      </c>
      <c r="D12" s="85">
        <v>-23.602447000000009</v>
      </c>
      <c r="E12" s="85">
        <v>-22.883376999999992</v>
      </c>
      <c r="F12" s="285">
        <v>-86.847030000000004</v>
      </c>
      <c r="G12" s="86">
        <v>-19.681006554107057</v>
      </c>
      <c r="H12" s="86">
        <v>-21.856415369157808</v>
      </c>
      <c r="I12" s="86">
        <v>-21.473050000000004</v>
      </c>
      <c r="J12" s="86">
        <v>-22.694663999999989</v>
      </c>
      <c r="K12" s="285">
        <v>-85.705135923264848</v>
      </c>
      <c r="L12" s="85">
        <v>-22.525003000000002</v>
      </c>
      <c r="M12" s="86">
        <v>-21</v>
      </c>
      <c r="N12" s="86">
        <v>-20.785933310000011</v>
      </c>
      <c r="O12" s="86">
        <v>-22.14</v>
      </c>
      <c r="P12" s="285">
        <f>SUM(L12:O12)</f>
        <v>-86.450936310000017</v>
      </c>
    </row>
    <row r="13" spans="1:16" x14ac:dyDescent="0.25">
      <c r="A13" s="131" t="s">
        <v>7</v>
      </c>
      <c r="B13" s="85">
        <v>-4.0275800000000004</v>
      </c>
      <c r="C13" s="85">
        <v>-4.2051000000000007</v>
      </c>
      <c r="D13" s="85">
        <v>-4.3081049999999994</v>
      </c>
      <c r="E13" s="85">
        <v>-4.5842750000000017</v>
      </c>
      <c r="F13" s="285">
        <v>-17.125060000000001</v>
      </c>
      <c r="G13" s="86">
        <v>-4.8436400000000006</v>
      </c>
      <c r="H13" s="86">
        <v>-6.767660000000002</v>
      </c>
      <c r="I13" s="86">
        <v>-5.211169999999993</v>
      </c>
      <c r="J13" s="86">
        <v>-2.3472700000000102</v>
      </c>
      <c r="K13" s="285">
        <v>-19.169740000000004</v>
      </c>
      <c r="L13" s="85">
        <v>-4.0650520000000006</v>
      </c>
      <c r="M13" s="86">
        <v>-4.2315520000000015</v>
      </c>
      <c r="N13" s="86">
        <v>-4.1992729999999936</v>
      </c>
      <c r="O13" s="86">
        <v>-3.9</v>
      </c>
      <c r="P13" s="285">
        <f>SUM(L13:O13)</f>
        <v>-16.395876999999995</v>
      </c>
    </row>
    <row r="14" spans="1:16" x14ac:dyDescent="0.25">
      <c r="A14" s="131" t="s">
        <v>100</v>
      </c>
      <c r="B14" s="85">
        <v>3.0913999999991802E-2</v>
      </c>
      <c r="C14" s="85">
        <v>3.2909999999999999</v>
      </c>
      <c r="D14" s="85">
        <v>5.7727749999999993</v>
      </c>
      <c r="E14" s="85">
        <v>-6.7462289999999916</v>
      </c>
      <c r="F14" s="285">
        <v>2.3484600000000002</v>
      </c>
      <c r="G14" s="86">
        <v>0.15070499999999998</v>
      </c>
      <c r="H14" s="86">
        <v>-0.11305899999999997</v>
      </c>
      <c r="I14" s="86">
        <v>2.9866129999999997</v>
      </c>
      <c r="J14" s="86">
        <v>0.12548199999999998</v>
      </c>
      <c r="K14" s="285">
        <v>3.1497410000000001</v>
      </c>
      <c r="L14" s="85">
        <v>8.2560000000000022E-2</v>
      </c>
      <c r="M14" s="86">
        <v>9.8515090000000001</v>
      </c>
      <c r="N14" s="86">
        <v>0.11266500000000088</v>
      </c>
      <c r="O14" s="86">
        <v>0.14000000000000001</v>
      </c>
      <c r="P14" s="285">
        <f>SUM(L14:O14)</f>
        <v>10.186734000000003</v>
      </c>
    </row>
    <row r="15" spans="1:16" x14ac:dyDescent="0.25">
      <c r="A15" s="131" t="s">
        <v>101</v>
      </c>
      <c r="B15" s="85">
        <v>-0.60209599999999985</v>
      </c>
      <c r="C15" s="85">
        <v>-2.577</v>
      </c>
      <c r="D15" s="85">
        <v>-0.58457500000000007</v>
      </c>
      <c r="E15" s="85">
        <v>2.8095710000000005</v>
      </c>
      <c r="F15" s="285">
        <v>-0.95410000000000006</v>
      </c>
      <c r="G15" s="86">
        <v>0</v>
      </c>
      <c r="H15" s="86">
        <v>0</v>
      </c>
      <c r="I15" s="86">
        <v>0</v>
      </c>
      <c r="J15" s="86">
        <v>0</v>
      </c>
      <c r="K15" s="285">
        <v>0</v>
      </c>
      <c r="L15" s="85">
        <v>0</v>
      </c>
      <c r="M15" s="86">
        <v>0</v>
      </c>
      <c r="N15" s="86">
        <v>0</v>
      </c>
      <c r="O15" s="86">
        <v>0</v>
      </c>
      <c r="P15" s="285">
        <v>0</v>
      </c>
    </row>
    <row r="16" spans="1:16" x14ac:dyDescent="0.25">
      <c r="A16" s="8" t="s">
        <v>9</v>
      </c>
      <c r="B16" s="87">
        <v>0.15110990594752491</v>
      </c>
      <c r="C16" s="87">
        <v>0.80666791794191339</v>
      </c>
      <c r="D16" s="87">
        <v>9.8706586045850759</v>
      </c>
      <c r="E16" s="87">
        <v>-3.8290884284744555</v>
      </c>
      <c r="F16" s="286">
        <v>6.9999900000000004</v>
      </c>
      <c r="G16" s="87">
        <v>-7.1449780778376031</v>
      </c>
      <c r="H16" s="87">
        <v>0.93317751043836983</v>
      </c>
      <c r="I16" s="87">
        <v>-2.2177323230803445</v>
      </c>
      <c r="J16" s="87">
        <v>-5.1929829138460697</v>
      </c>
      <c r="K16" s="286">
        <v>-13.666</v>
      </c>
      <c r="L16" s="87">
        <v>-5.4503920000000052</v>
      </c>
      <c r="M16" s="88">
        <v>15.260558502582629</v>
      </c>
      <c r="N16" s="88">
        <v>6.3518911874173467</v>
      </c>
      <c r="O16" s="87">
        <f>SUM(O10:O15)</f>
        <v>5.9549999999999956</v>
      </c>
      <c r="P16" s="87">
        <f>SUM(P10:P15)</f>
        <v>22.147310689999962</v>
      </c>
    </row>
    <row r="17" spans="1:16" x14ac:dyDescent="0.25">
      <c r="B17" s="85"/>
      <c r="C17" s="85"/>
      <c r="D17" s="85"/>
      <c r="E17" s="85"/>
      <c r="F17" s="285"/>
      <c r="G17" s="86"/>
      <c r="H17" s="86"/>
      <c r="I17" s="86"/>
      <c r="J17" s="86"/>
      <c r="K17" s="285"/>
      <c r="L17" s="85"/>
      <c r="M17" s="86"/>
      <c r="N17" s="86">
        <v>0</v>
      </c>
      <c r="O17" s="86"/>
      <c r="P17" s="285"/>
    </row>
    <row r="18" spans="1:16" x14ac:dyDescent="0.25">
      <c r="A18" s="131" t="s">
        <v>10</v>
      </c>
      <c r="B18" s="89">
        <v>-1.5581399999999994</v>
      </c>
      <c r="C18" s="89">
        <v>-9.2693099999999991</v>
      </c>
      <c r="D18" s="89">
        <v>-7.3639999999999999</v>
      </c>
      <c r="E18" s="89">
        <v>11.879319999999996</v>
      </c>
      <c r="F18" s="287">
        <v>-6.3121299999999998</v>
      </c>
      <c r="G18" s="86">
        <v>-2.4008400000000001</v>
      </c>
      <c r="H18" s="86">
        <v>-3.6983599999999992</v>
      </c>
      <c r="I18" s="86">
        <v>15.562059999999997</v>
      </c>
      <c r="J18" s="90">
        <v>-3.15</v>
      </c>
      <c r="K18" s="287">
        <v>6.2619999999999996</v>
      </c>
      <c r="L18" s="85">
        <v>-4.7350099999999999</v>
      </c>
      <c r="M18" s="86">
        <v>0.52166999999998975</v>
      </c>
      <c r="N18" s="86">
        <v>-1.1678200000000094</v>
      </c>
      <c r="O18" s="90">
        <v>-4.5540000000000003</v>
      </c>
      <c r="P18" s="285">
        <f>SUM(L18:O18)</f>
        <v>-9.9351600000000211</v>
      </c>
    </row>
    <row r="19" spans="1:16" x14ac:dyDescent="0.25">
      <c r="A19" s="131" t="s">
        <v>11</v>
      </c>
      <c r="B19" s="89">
        <v>-0.31118000000000007</v>
      </c>
      <c r="C19" s="89">
        <v>4.7430000000000062E-2</v>
      </c>
      <c r="D19" s="89">
        <v>-0.12299000000000002</v>
      </c>
      <c r="E19" s="89">
        <v>-5.76389</v>
      </c>
      <c r="F19" s="287">
        <v>-6.1506300000000005</v>
      </c>
      <c r="G19" s="86">
        <v>-0.30604000000000003</v>
      </c>
      <c r="H19" s="86">
        <v>-0.44291000000000003</v>
      </c>
      <c r="I19" s="86">
        <v>0.15722000000000003</v>
      </c>
      <c r="J19" s="90">
        <v>-0.21315999999999999</v>
      </c>
      <c r="K19" s="287">
        <v>-0.80488999999999999</v>
      </c>
      <c r="L19" s="85">
        <v>0.4145899999999999</v>
      </c>
      <c r="M19" s="86">
        <v>-0.79701999999999984</v>
      </c>
      <c r="N19" s="86">
        <v>-0.60603000000000007</v>
      </c>
      <c r="O19" s="90">
        <v>-1.2</v>
      </c>
      <c r="P19" s="285">
        <f>SUM(L19:O19)</f>
        <v>-2.1884600000000001</v>
      </c>
    </row>
    <row r="20" spans="1:16" x14ac:dyDescent="0.25">
      <c r="A20" s="8" t="s">
        <v>12</v>
      </c>
      <c r="B20" s="87">
        <v>-1.7182100940524745</v>
      </c>
      <c r="C20" s="87">
        <v>-8.4152120820580851</v>
      </c>
      <c r="D20" s="87">
        <v>2.3836686045850763</v>
      </c>
      <c r="E20" s="87">
        <v>2.2863415715255404</v>
      </c>
      <c r="F20" s="286">
        <v>-5.4627699999999999</v>
      </c>
      <c r="G20" s="88">
        <v>-9.8518580778376048</v>
      </c>
      <c r="H20" s="88">
        <v>-3.2080924895616292</v>
      </c>
      <c r="I20" s="88">
        <v>13.501547676919651</v>
      </c>
      <c r="J20" s="88">
        <v>-8.4019999999999992</v>
      </c>
      <c r="K20" s="286">
        <v>-8.0079999999999991</v>
      </c>
      <c r="L20" s="87">
        <v>-9.7708120000000047</v>
      </c>
      <c r="M20" s="88">
        <v>14.985208502582617</v>
      </c>
      <c r="N20" s="88">
        <v>4.5780411874173366</v>
      </c>
      <c r="O20" s="88">
        <f>+O16+O18+O19</f>
        <v>0.2009999999999954</v>
      </c>
      <c r="P20" s="286">
        <f>+P16+P18+P19</f>
        <v>10.023690689999942</v>
      </c>
    </row>
    <row r="21" spans="1:16" x14ac:dyDescent="0.25">
      <c r="A21" s="181"/>
      <c r="B21" s="182"/>
      <c r="C21" s="182"/>
      <c r="D21" s="182"/>
      <c r="E21" s="182"/>
      <c r="F21" s="288"/>
      <c r="G21" s="181"/>
      <c r="H21" s="181"/>
      <c r="I21" s="181"/>
      <c r="J21" s="181"/>
      <c r="K21" s="288"/>
      <c r="L21" s="182"/>
      <c r="M21" s="181"/>
      <c r="N21" s="181"/>
      <c r="O21" s="181"/>
      <c r="P21" s="288"/>
    </row>
    <row r="22" spans="1:16" x14ac:dyDescent="0.25">
      <c r="A22" s="2" t="s">
        <v>102</v>
      </c>
      <c r="F22" s="50"/>
      <c r="K22" s="50"/>
      <c r="L22" s="80"/>
      <c r="M22" s="131"/>
      <c r="N22" s="131"/>
      <c r="P22" s="50"/>
    </row>
    <row r="23" spans="1:16" x14ac:dyDescent="0.25">
      <c r="A23" s="2" t="s">
        <v>131</v>
      </c>
      <c r="B23" s="56"/>
      <c r="C23" s="56"/>
      <c r="D23" s="56"/>
      <c r="E23" s="56"/>
      <c r="F23" s="289"/>
      <c r="G23" s="145"/>
      <c r="H23" s="145"/>
      <c r="I23" s="9"/>
      <c r="J23" s="9"/>
      <c r="K23" s="289"/>
      <c r="L23" s="79"/>
      <c r="M23" s="145"/>
      <c r="N23" s="145"/>
      <c r="O23" s="9"/>
      <c r="P23" s="289"/>
    </row>
    <row r="24" spans="1:16" x14ac:dyDescent="0.25">
      <c r="A24" s="1" t="s">
        <v>13</v>
      </c>
      <c r="B24" s="81">
        <v>-2.4882286911334716E-2</v>
      </c>
      <c r="C24" s="81">
        <v>-0.12186502813031704</v>
      </c>
      <c r="D24" s="81">
        <v>0.03</v>
      </c>
      <c r="E24" s="81">
        <v>0.03</v>
      </c>
      <c r="F24" s="290">
        <v>-7.0000000000000007E-2</v>
      </c>
      <c r="G24" s="60">
        <v>-0.1124819994563703</v>
      </c>
      <c r="H24" s="60">
        <v>-3.6627878194735508E-2</v>
      </c>
      <c r="I24" s="60">
        <v>0.15415174137270676</v>
      </c>
      <c r="J24" s="60">
        <v>-0.10399257838563629</v>
      </c>
      <c r="K24" s="290">
        <v>-9.8950714664035308E-2</v>
      </c>
      <c r="L24" s="81">
        <v>-0.1115566689439691</v>
      </c>
      <c r="M24" s="60">
        <v>0.17</v>
      </c>
      <c r="N24" s="60">
        <v>5.2238242942880979E-2</v>
      </c>
      <c r="O24" s="60">
        <v>0</v>
      </c>
      <c r="P24" s="290">
        <v>0.11</v>
      </c>
    </row>
    <row r="25" spans="1:16" x14ac:dyDescent="0.25">
      <c r="A25" s="1" t="s">
        <v>14</v>
      </c>
      <c r="B25" s="81">
        <v>-2.4882286911334716E-2</v>
      </c>
      <c r="C25" s="81">
        <v>-0.12186502813031704</v>
      </c>
      <c r="D25" s="81">
        <v>0.03</v>
      </c>
      <c r="E25" s="81">
        <v>0.03</v>
      </c>
      <c r="F25" s="290">
        <v>-7.0000000000000007E-2</v>
      </c>
      <c r="G25" s="60">
        <v>-0.1124819994563703</v>
      </c>
      <c r="H25" s="60">
        <v>-3.6627878194735508E-2</v>
      </c>
      <c r="I25" s="60">
        <v>0.15415174137270676</v>
      </c>
      <c r="J25" s="60">
        <v>-0.10399257838563629</v>
      </c>
      <c r="K25" s="290">
        <v>-9.8950714664035308E-2</v>
      </c>
      <c r="L25" s="81">
        <v>-0.1115566689439691</v>
      </c>
      <c r="M25" s="60">
        <v>0.17</v>
      </c>
      <c r="N25" s="60">
        <v>5.2238242942880979E-2</v>
      </c>
      <c r="O25" s="60">
        <v>0</v>
      </c>
      <c r="P25" s="290">
        <v>0.11</v>
      </c>
    </row>
    <row r="26" spans="1:16" x14ac:dyDescent="0.25">
      <c r="F26" s="50"/>
      <c r="K26" s="50"/>
      <c r="L26" s="80"/>
      <c r="M26" s="131"/>
      <c r="N26" s="131"/>
      <c r="P26" s="50"/>
    </row>
    <row r="27" spans="1:16" x14ac:dyDescent="0.25">
      <c r="F27" s="50"/>
      <c r="K27" s="50"/>
      <c r="L27" s="80"/>
      <c r="M27" s="131"/>
      <c r="N27" s="131"/>
      <c r="P27" s="50"/>
    </row>
    <row r="28" spans="1:16" x14ac:dyDescent="0.25">
      <c r="A28" s="2" t="s">
        <v>15</v>
      </c>
      <c r="B28" s="82"/>
      <c r="C28" s="82"/>
      <c r="D28" s="82"/>
      <c r="E28" s="82"/>
      <c r="F28" s="291"/>
      <c r="G28" s="2"/>
      <c r="H28" s="2"/>
      <c r="I28" s="10"/>
      <c r="J28" s="2"/>
      <c r="K28" s="291"/>
      <c r="L28" s="82"/>
      <c r="M28" s="2"/>
      <c r="N28" s="2"/>
      <c r="O28" s="2"/>
      <c r="P28" s="291"/>
    </row>
    <row r="29" spans="1:16" x14ac:dyDescent="0.25">
      <c r="A29" s="2" t="s">
        <v>118</v>
      </c>
      <c r="B29" s="82"/>
      <c r="C29" s="82"/>
      <c r="D29" s="82"/>
      <c r="E29" s="82"/>
      <c r="F29" s="291"/>
      <c r="G29" s="2"/>
      <c r="H29" s="2"/>
      <c r="I29" s="2"/>
      <c r="J29" s="2"/>
      <c r="K29" s="291"/>
      <c r="L29" s="82"/>
      <c r="M29" s="2"/>
      <c r="N29" s="2"/>
      <c r="O29" s="2"/>
      <c r="P29" s="291"/>
    </row>
    <row r="30" spans="1:16" x14ac:dyDescent="0.25">
      <c r="A30" s="11"/>
      <c r="B30" s="83"/>
      <c r="C30" s="83"/>
      <c r="D30" s="83"/>
      <c r="E30" s="83"/>
      <c r="F30" s="292"/>
      <c r="G30" s="11"/>
      <c r="H30" s="11"/>
      <c r="I30" s="11"/>
      <c r="J30" s="11"/>
      <c r="K30" s="292"/>
      <c r="L30" s="83"/>
      <c r="M30" s="11"/>
      <c r="N30" s="11"/>
      <c r="O30" s="11"/>
      <c r="P30" s="292"/>
    </row>
    <row r="31" spans="1:16" x14ac:dyDescent="0.25">
      <c r="A31" s="1"/>
      <c r="B31" s="79"/>
      <c r="C31" s="79"/>
      <c r="D31" s="79"/>
      <c r="E31" s="79"/>
      <c r="F31" s="207"/>
      <c r="G31" s="145"/>
      <c r="H31" s="145"/>
      <c r="I31" s="145"/>
      <c r="J31" s="145"/>
      <c r="K31" s="207"/>
      <c r="L31" s="79"/>
      <c r="M31" s="145"/>
      <c r="N31" s="145"/>
      <c r="O31" s="145"/>
      <c r="P31" s="207"/>
    </row>
    <row r="32" spans="1:16" x14ac:dyDescent="0.25">
      <c r="A32" s="5" t="s">
        <v>130</v>
      </c>
      <c r="B32" s="6" t="s">
        <v>2</v>
      </c>
      <c r="C32" s="6" t="s">
        <v>111</v>
      </c>
      <c r="D32" s="6" t="s">
        <v>112</v>
      </c>
      <c r="E32" s="6" t="s">
        <v>113</v>
      </c>
      <c r="F32" s="139" t="s">
        <v>108</v>
      </c>
      <c r="G32" s="6" t="s">
        <v>110</v>
      </c>
      <c r="H32" s="6" t="s">
        <v>114</v>
      </c>
      <c r="I32" s="6" t="s">
        <v>115</v>
      </c>
      <c r="J32" s="6" t="s">
        <v>116</v>
      </c>
      <c r="K32" s="139" t="s">
        <v>109</v>
      </c>
      <c r="L32" s="229" t="s">
        <v>151</v>
      </c>
      <c r="M32" s="6" t="s">
        <v>156</v>
      </c>
      <c r="N32" s="6" t="s">
        <v>159</v>
      </c>
      <c r="O32" s="6" t="s">
        <v>181</v>
      </c>
      <c r="P32" s="139" t="s">
        <v>182</v>
      </c>
    </row>
    <row r="33" spans="1:16" x14ac:dyDescent="0.25">
      <c r="A33" s="12"/>
      <c r="B33" s="84"/>
      <c r="C33" s="84"/>
      <c r="D33" s="84"/>
      <c r="E33" s="84"/>
      <c r="F33" s="293"/>
      <c r="G33" s="13"/>
      <c r="H33" s="13"/>
      <c r="I33" s="14"/>
      <c r="J33" s="14"/>
      <c r="K33" s="293"/>
      <c r="L33" s="231"/>
      <c r="M33" s="13"/>
      <c r="N33" s="13"/>
      <c r="O33" s="14"/>
      <c r="P33" s="293"/>
    </row>
    <row r="34" spans="1:16" x14ac:dyDescent="0.25">
      <c r="A34" s="2" t="s">
        <v>12</v>
      </c>
      <c r="B34" s="91">
        <v>-1.7182100940524745</v>
      </c>
      <c r="C34" s="91">
        <v>-8.4152120820580851</v>
      </c>
      <c r="D34" s="91">
        <v>2.3836686045850763</v>
      </c>
      <c r="E34" s="91">
        <v>2.2863415715255404</v>
      </c>
      <c r="F34" s="294">
        <v>-5.4627699999999999</v>
      </c>
      <c r="G34" s="92">
        <v>-9.8518580778376048</v>
      </c>
      <c r="H34" s="92">
        <v>-3.2080924895616292</v>
      </c>
      <c r="I34" s="92">
        <v>13.501547676919651</v>
      </c>
      <c r="J34" s="92">
        <v>-9.1083029138460798</v>
      </c>
      <c r="K34" s="294">
        <v>-8.0079999999999991</v>
      </c>
      <c r="L34" s="91">
        <v>-9.7708120000000047</v>
      </c>
      <c r="M34" s="92">
        <v>14.985208502582617</v>
      </c>
      <c r="N34" s="92">
        <v>4.5780411874173366</v>
      </c>
      <c r="O34" s="92">
        <f>+O20</f>
        <v>0.2009999999999954</v>
      </c>
      <c r="P34" s="294">
        <f>+P20</f>
        <v>10.023690689999942</v>
      </c>
    </row>
    <row r="35" spans="1:16" x14ac:dyDescent="0.25">
      <c r="A35" s="12"/>
      <c r="B35" s="93"/>
      <c r="C35" s="93"/>
      <c r="D35" s="93"/>
      <c r="E35" s="93"/>
      <c r="F35" s="295"/>
      <c r="G35" s="94"/>
      <c r="H35" s="94"/>
      <c r="I35" s="95"/>
      <c r="J35" s="95"/>
      <c r="K35" s="295"/>
      <c r="L35" s="232">
        <v>0</v>
      </c>
      <c r="M35" s="94">
        <v>0</v>
      </c>
      <c r="N35" s="94">
        <v>0</v>
      </c>
      <c r="O35" s="95"/>
      <c r="P35" s="295"/>
    </row>
    <row r="36" spans="1:16" x14ac:dyDescent="0.25">
      <c r="A36" s="15" t="s">
        <v>16</v>
      </c>
      <c r="B36" s="96">
        <v>0</v>
      </c>
      <c r="C36" s="96">
        <v>0</v>
      </c>
      <c r="D36" s="96">
        <v>0</v>
      </c>
      <c r="E36" s="96">
        <v>0</v>
      </c>
      <c r="F36" s="296">
        <v>0</v>
      </c>
      <c r="G36" s="94">
        <v>0</v>
      </c>
      <c r="H36" s="94">
        <v>0</v>
      </c>
      <c r="I36" s="95">
        <v>0</v>
      </c>
      <c r="J36" s="97">
        <v>0</v>
      </c>
      <c r="K36" s="296">
        <v>0</v>
      </c>
      <c r="L36" s="232">
        <v>0</v>
      </c>
      <c r="M36" s="94">
        <v>0</v>
      </c>
      <c r="N36" s="94">
        <v>0</v>
      </c>
      <c r="O36" s="97">
        <v>0</v>
      </c>
      <c r="P36" s="296">
        <v>0</v>
      </c>
    </row>
    <row r="37" spans="1:16" x14ac:dyDescent="0.25">
      <c r="A37" s="16" t="s">
        <v>17</v>
      </c>
      <c r="B37" s="98">
        <v>0</v>
      </c>
      <c r="C37" s="98">
        <v>0</v>
      </c>
      <c r="D37" s="98">
        <v>0</v>
      </c>
      <c r="E37" s="98">
        <v>-7.9000000000000001E-2</v>
      </c>
      <c r="F37" s="297">
        <v>-7.9000000000000001E-2</v>
      </c>
      <c r="G37" s="99">
        <v>0</v>
      </c>
      <c r="H37" s="99">
        <v>0</v>
      </c>
      <c r="I37" s="99">
        <v>0</v>
      </c>
      <c r="J37" s="99">
        <v>-2.1000000000000001E-2</v>
      </c>
      <c r="K37" s="297">
        <v>-2.1000000000000001E-2</v>
      </c>
      <c r="L37" s="98">
        <v>0</v>
      </c>
      <c r="M37" s="99">
        <v>0</v>
      </c>
      <c r="N37" s="99">
        <v>0</v>
      </c>
      <c r="O37" s="99">
        <v>-2.1000000000000001E-2</v>
      </c>
      <c r="P37" s="297">
        <v>-2.1000000000000001E-2</v>
      </c>
    </row>
    <row r="38" spans="1:16" x14ac:dyDescent="0.25">
      <c r="A38" s="17" t="s">
        <v>18</v>
      </c>
      <c r="B38" s="91">
        <v>0</v>
      </c>
      <c r="C38" s="91">
        <v>0</v>
      </c>
      <c r="D38" s="91">
        <v>0</v>
      </c>
      <c r="E38" s="91">
        <v>-7.9000000000000001E-2</v>
      </c>
      <c r="F38" s="294">
        <v>-7.9000000000000001E-2</v>
      </c>
      <c r="G38" s="92">
        <v>0</v>
      </c>
      <c r="H38" s="92">
        <v>0</v>
      </c>
      <c r="I38" s="92">
        <v>0</v>
      </c>
      <c r="J38" s="92">
        <v>-2.1000000000000001E-2</v>
      </c>
      <c r="K38" s="294">
        <v>-2.1000000000000001E-2</v>
      </c>
      <c r="L38" s="91">
        <v>0</v>
      </c>
      <c r="M38" s="92">
        <v>0</v>
      </c>
      <c r="N38" s="92">
        <v>0</v>
      </c>
      <c r="O38" s="92">
        <v>-2.1000000000000001E-2</v>
      </c>
      <c r="P38" s="294">
        <v>-2.1000000000000001E-2</v>
      </c>
    </row>
    <row r="39" spans="1:16" x14ac:dyDescent="0.25">
      <c r="A39" s="17"/>
      <c r="B39" s="93">
        <v>0</v>
      </c>
      <c r="C39" s="93">
        <v>0</v>
      </c>
      <c r="D39" s="93">
        <v>0</v>
      </c>
      <c r="E39" s="93">
        <v>0</v>
      </c>
      <c r="F39" s="295">
        <v>0</v>
      </c>
      <c r="G39" s="94">
        <v>0</v>
      </c>
      <c r="H39" s="94">
        <v>0</v>
      </c>
      <c r="I39" s="95">
        <v>0</v>
      </c>
      <c r="J39" s="95">
        <v>0</v>
      </c>
      <c r="K39" s="295">
        <v>0</v>
      </c>
      <c r="L39" s="232">
        <v>0</v>
      </c>
      <c r="M39" s="94">
        <v>0</v>
      </c>
      <c r="N39" s="94">
        <v>0</v>
      </c>
      <c r="O39" s="95">
        <v>0</v>
      </c>
      <c r="P39" s="295">
        <v>0</v>
      </c>
    </row>
    <row r="40" spans="1:16" x14ac:dyDescent="0.25">
      <c r="A40" s="53" t="s">
        <v>19</v>
      </c>
      <c r="B40" s="100">
        <v>-1.4E-2</v>
      </c>
      <c r="C40" s="100">
        <v>0</v>
      </c>
      <c r="D40" s="100">
        <v>0</v>
      </c>
      <c r="E40" s="100">
        <v>3.0000000000000001E-3</v>
      </c>
      <c r="F40" s="298">
        <v>-1.0999999999999999E-2</v>
      </c>
      <c r="G40" s="101">
        <v>0</v>
      </c>
      <c r="H40" s="101">
        <v>0</v>
      </c>
      <c r="I40" s="101">
        <v>0</v>
      </c>
      <c r="J40" s="101">
        <v>0</v>
      </c>
      <c r="K40" s="298">
        <v>0</v>
      </c>
      <c r="L40" s="100">
        <v>0</v>
      </c>
      <c r="M40" s="101">
        <v>0</v>
      </c>
      <c r="N40" s="101">
        <v>0</v>
      </c>
      <c r="O40" s="101">
        <v>0</v>
      </c>
      <c r="P40" s="298">
        <v>0</v>
      </c>
    </row>
    <row r="41" spans="1:16" x14ac:dyDescent="0.25">
      <c r="A41" s="16" t="s">
        <v>20</v>
      </c>
      <c r="B41" s="102">
        <v>0</v>
      </c>
      <c r="C41" s="102">
        <v>0</v>
      </c>
      <c r="D41" s="102">
        <v>0</v>
      </c>
      <c r="E41" s="102">
        <v>0</v>
      </c>
      <c r="F41" s="299">
        <v>0</v>
      </c>
      <c r="G41" s="103">
        <v>0</v>
      </c>
      <c r="H41" s="103">
        <v>0</v>
      </c>
      <c r="I41" s="103">
        <v>0</v>
      </c>
      <c r="J41" s="103">
        <v>0</v>
      </c>
      <c r="K41" s="299">
        <v>0</v>
      </c>
      <c r="L41" s="102">
        <v>0</v>
      </c>
      <c r="M41" s="103">
        <v>0</v>
      </c>
      <c r="N41" s="103">
        <v>0</v>
      </c>
      <c r="O41" s="103">
        <v>0</v>
      </c>
      <c r="P41" s="299">
        <v>0</v>
      </c>
    </row>
    <row r="42" spans="1:16" x14ac:dyDescent="0.25">
      <c r="A42" s="17" t="s">
        <v>21</v>
      </c>
      <c r="B42" s="91">
        <v>-1.4E-2</v>
      </c>
      <c r="C42" s="91">
        <v>0</v>
      </c>
      <c r="D42" s="91">
        <v>0</v>
      </c>
      <c r="E42" s="91">
        <v>3.0000000000000001E-3</v>
      </c>
      <c r="F42" s="294">
        <v>-1.0999999999999999E-2</v>
      </c>
      <c r="G42" s="91">
        <v>0</v>
      </c>
      <c r="H42" s="91">
        <v>0</v>
      </c>
      <c r="I42" s="91">
        <v>0</v>
      </c>
      <c r="J42" s="91">
        <v>0</v>
      </c>
      <c r="K42" s="294">
        <v>0</v>
      </c>
      <c r="L42" s="91">
        <v>0</v>
      </c>
      <c r="M42" s="92">
        <v>0</v>
      </c>
      <c r="N42" s="92">
        <v>0</v>
      </c>
      <c r="O42" s="91">
        <v>0</v>
      </c>
      <c r="P42" s="294">
        <v>0</v>
      </c>
    </row>
    <row r="43" spans="1:16" x14ac:dyDescent="0.25">
      <c r="A43" s="17"/>
      <c r="B43" s="91"/>
      <c r="C43" s="91"/>
      <c r="D43" s="91"/>
      <c r="E43" s="91"/>
      <c r="F43" s="294"/>
      <c r="G43" s="92"/>
      <c r="H43" s="92"/>
      <c r="I43" s="92"/>
      <c r="J43" s="92"/>
      <c r="K43" s="294"/>
      <c r="L43" s="91">
        <v>0</v>
      </c>
      <c r="M43" s="92">
        <v>0</v>
      </c>
      <c r="N43" s="92">
        <v>0</v>
      </c>
      <c r="O43" s="92"/>
      <c r="P43" s="294"/>
    </row>
    <row r="44" spans="1:16" x14ac:dyDescent="0.25">
      <c r="A44" s="16" t="s">
        <v>22</v>
      </c>
      <c r="B44" s="104">
        <v>0</v>
      </c>
      <c r="C44" s="104">
        <v>-0.73899999999999999</v>
      </c>
      <c r="D44" s="104">
        <v>-3.1930500000000004</v>
      </c>
      <c r="E44" s="104">
        <v>3.9320500000000003</v>
      </c>
      <c r="F44" s="300">
        <v>0</v>
      </c>
      <c r="G44" s="99">
        <v>2.9565100000000002</v>
      </c>
      <c r="H44" s="99">
        <v>3.38767</v>
      </c>
      <c r="I44" s="99">
        <v>-0.32968000000000031</v>
      </c>
      <c r="J44" s="105">
        <v>-0.84850000000000003</v>
      </c>
      <c r="K44" s="300">
        <v>5.23</v>
      </c>
      <c r="L44" s="98">
        <v>11.757</v>
      </c>
      <c r="M44" s="99">
        <v>-3.7229999999999999</v>
      </c>
      <c r="N44" s="99">
        <f>0.397-M44-L44</f>
        <v>-7.6369999999999996</v>
      </c>
      <c r="O44" s="105">
        <v>-2.3450000000000002</v>
      </c>
      <c r="P44" s="300">
        <f>SUM(L44:O44)</f>
        <v>-1.9480000000000008</v>
      </c>
    </row>
    <row r="45" spans="1:16" x14ac:dyDescent="0.25">
      <c r="A45" s="17" t="s">
        <v>23</v>
      </c>
      <c r="B45" s="91">
        <v>0</v>
      </c>
      <c r="C45" s="91">
        <v>-0.73899999999999999</v>
      </c>
      <c r="D45" s="91">
        <v>-3.1930500000000004</v>
      </c>
      <c r="E45" s="91">
        <v>3.9320500000000003</v>
      </c>
      <c r="F45" s="294">
        <v>0</v>
      </c>
      <c r="G45" s="92">
        <v>2.9565100000000002</v>
      </c>
      <c r="H45" s="92">
        <v>3.38767</v>
      </c>
      <c r="I45" s="92">
        <v>-0.32968000000000031</v>
      </c>
      <c r="J45" s="92">
        <v>-0.84850000000000003</v>
      </c>
      <c r="K45" s="294">
        <v>5.23</v>
      </c>
      <c r="L45" s="91">
        <v>11.757</v>
      </c>
      <c r="M45" s="92">
        <v>-3.7229999999999999</v>
      </c>
      <c r="N45" s="92">
        <f>+N44</f>
        <v>-7.6369999999999996</v>
      </c>
      <c r="O45" s="92">
        <f>+O44</f>
        <v>-2.3450000000000002</v>
      </c>
      <c r="P45" s="294">
        <f>+P44</f>
        <v>-1.9480000000000008</v>
      </c>
    </row>
    <row r="46" spans="1:16" x14ac:dyDescent="0.25">
      <c r="A46" s="17"/>
      <c r="B46" s="91"/>
      <c r="C46" s="91"/>
      <c r="D46" s="91"/>
      <c r="E46" s="91"/>
      <c r="F46" s="294"/>
      <c r="G46" s="94"/>
      <c r="H46" s="94"/>
      <c r="I46" s="92"/>
      <c r="J46" s="92"/>
      <c r="K46" s="294"/>
      <c r="L46" s="232">
        <v>0</v>
      </c>
      <c r="M46" s="94">
        <v>0</v>
      </c>
      <c r="N46" s="94">
        <v>0</v>
      </c>
      <c r="O46" s="92"/>
      <c r="P46" s="294"/>
    </row>
    <row r="47" spans="1:16" x14ac:dyDescent="0.25">
      <c r="A47" s="18" t="s">
        <v>24</v>
      </c>
      <c r="B47" s="106">
        <v>-1.4E-2</v>
      </c>
      <c r="C47" s="106">
        <v>-0.73899999999999999</v>
      </c>
      <c r="D47" s="106">
        <v>-3.1930500000000004</v>
      </c>
      <c r="E47" s="106">
        <v>3.8560500000000002</v>
      </c>
      <c r="F47" s="301">
        <v>-0.09</v>
      </c>
      <c r="G47" s="107">
        <v>2.9565100000000002</v>
      </c>
      <c r="H47" s="107">
        <v>3.38767</v>
      </c>
      <c r="I47" s="107">
        <v>-0.32968000000000031</v>
      </c>
      <c r="J47" s="107">
        <v>-0.80200000000000005</v>
      </c>
      <c r="K47" s="301">
        <v>5.2089999999999996</v>
      </c>
      <c r="L47" s="106">
        <v>11.757</v>
      </c>
      <c r="M47" s="107">
        <v>-3.7229999999999999</v>
      </c>
      <c r="N47" s="107">
        <f>+N45</f>
        <v>-7.6369999999999996</v>
      </c>
      <c r="O47" s="107">
        <f>+O45</f>
        <v>-2.3450000000000002</v>
      </c>
      <c r="P47" s="301">
        <f>+P45</f>
        <v>-1.9480000000000008</v>
      </c>
    </row>
    <row r="48" spans="1:16" x14ac:dyDescent="0.25">
      <c r="B48" s="108"/>
      <c r="C48" s="108"/>
      <c r="D48" s="108"/>
      <c r="E48" s="108"/>
      <c r="F48" s="302"/>
      <c r="G48" s="109"/>
      <c r="H48" s="109"/>
      <c r="I48" s="109"/>
      <c r="J48" s="109"/>
      <c r="K48" s="302"/>
      <c r="L48" s="108">
        <v>0</v>
      </c>
      <c r="M48" s="109">
        <v>0</v>
      </c>
      <c r="N48" s="109">
        <v>0</v>
      </c>
      <c r="O48" s="109"/>
      <c r="P48" s="302"/>
    </row>
    <row r="49" spans="1:16" x14ac:dyDescent="0.25">
      <c r="A49" s="19" t="s">
        <v>25</v>
      </c>
      <c r="B49" s="110">
        <v>-1.7322100940524745</v>
      </c>
      <c r="C49" s="110">
        <v>-9.1542120820580859</v>
      </c>
      <c r="D49" s="110">
        <v>-0.8093813954149236</v>
      </c>
      <c r="E49" s="110">
        <v>6.1423915715255406</v>
      </c>
      <c r="F49" s="303">
        <v>-5.5527699999999998</v>
      </c>
      <c r="G49" s="111">
        <v>-6.8953480778376051</v>
      </c>
      <c r="H49" s="111">
        <v>0.17957751043837106</v>
      </c>
      <c r="I49" s="111">
        <v>13.171867676919652</v>
      </c>
      <c r="J49" s="111">
        <v>-9.2850000000000001</v>
      </c>
      <c r="K49" s="303">
        <v>-2.7989999999999999</v>
      </c>
      <c r="L49" s="110">
        <v>1.9861879999999947</v>
      </c>
      <c r="M49" s="111">
        <v>11.262</v>
      </c>
      <c r="N49" s="111">
        <f>+N34+N47</f>
        <v>-3.058958812582663</v>
      </c>
      <c r="O49" s="111">
        <f>+O34+O47</f>
        <v>-2.1440000000000046</v>
      </c>
      <c r="P49" s="303">
        <f>+P34+P47</f>
        <v>8.0756906899999414</v>
      </c>
    </row>
    <row r="53" spans="1:16" x14ac:dyDescent="0.25">
      <c r="A53" s="26" t="s">
        <v>161</v>
      </c>
      <c r="B53" s="26"/>
      <c r="C53" s="26"/>
      <c r="D53" s="26"/>
      <c r="E53" s="26"/>
      <c r="F53" s="26"/>
      <c r="G53" s="26"/>
      <c r="H53" s="26"/>
      <c r="I53" s="26"/>
      <c r="J53" s="26"/>
      <c r="K53" s="26"/>
      <c r="L53" s="26"/>
      <c r="M53" s="26"/>
      <c r="N53" s="26"/>
      <c r="O53" s="26"/>
      <c r="P53" s="26"/>
    </row>
    <row r="54" spans="1:16" x14ac:dyDescent="0.25">
      <c r="A54" s="21" t="s">
        <v>162</v>
      </c>
      <c r="B54" s="144" t="s">
        <v>170</v>
      </c>
      <c r="C54" s="1"/>
      <c r="D54" s="1"/>
      <c r="E54" s="1"/>
      <c r="G54" s="144" t="s">
        <v>172</v>
      </c>
      <c r="H54" s="144" t="s">
        <v>173</v>
      </c>
      <c r="I54" s="144" t="s">
        <v>174</v>
      </c>
      <c r="J54" s="144" t="s">
        <v>175</v>
      </c>
      <c r="L54" s="313" t="s">
        <v>172</v>
      </c>
      <c r="M54" s="314" t="s">
        <v>173</v>
      </c>
      <c r="N54" s="313" t="s">
        <v>176</v>
      </c>
      <c r="O54" s="314" t="s">
        <v>173</v>
      </c>
    </row>
    <row r="55" spans="1:16" x14ac:dyDescent="0.25">
      <c r="A55" s="21" t="s">
        <v>163</v>
      </c>
      <c r="B55" s="144" t="s">
        <v>171</v>
      </c>
      <c r="C55" s="1"/>
      <c r="D55" s="1"/>
      <c r="E55" s="1"/>
      <c r="G55" s="312">
        <v>19300</v>
      </c>
      <c r="H55" s="312">
        <v>10600</v>
      </c>
      <c r="I55" s="312">
        <v>8800</v>
      </c>
      <c r="J55" s="312">
        <v>4700</v>
      </c>
      <c r="L55" s="312">
        <v>21400</v>
      </c>
      <c r="M55" s="312">
        <v>15200</v>
      </c>
      <c r="N55" s="312">
        <v>12700</v>
      </c>
      <c r="O55" s="312">
        <v>3000</v>
      </c>
    </row>
    <row r="56" spans="1:16" x14ac:dyDescent="0.25">
      <c r="A56" s="21" t="s">
        <v>164</v>
      </c>
      <c r="B56" s="311" t="s">
        <v>171</v>
      </c>
      <c r="C56" s="131"/>
      <c r="D56" s="131"/>
      <c r="E56" s="55"/>
      <c r="G56" s="312">
        <v>320</v>
      </c>
      <c r="H56" s="312">
        <v>-10</v>
      </c>
      <c r="I56" s="312">
        <v>230</v>
      </c>
      <c r="J56" s="312">
        <v>450</v>
      </c>
      <c r="L56" s="312">
        <v>-40</v>
      </c>
      <c r="M56" s="312">
        <v>-50</v>
      </c>
      <c r="N56" s="312">
        <v>-10</v>
      </c>
      <c r="O56" s="312">
        <v>80</v>
      </c>
    </row>
    <row r="57" spans="1:16" x14ac:dyDescent="0.25">
      <c r="A57" s="21" t="s">
        <v>165</v>
      </c>
      <c r="B57" s="29" t="s">
        <v>171</v>
      </c>
      <c r="C57" s="144"/>
      <c r="D57" s="1"/>
      <c r="E57" s="29"/>
      <c r="G57" s="312">
        <v>28900</v>
      </c>
      <c r="H57" s="312">
        <v>26800</v>
      </c>
      <c r="I57" s="312">
        <v>23800</v>
      </c>
      <c r="J57" s="312">
        <v>16200</v>
      </c>
      <c r="L57" s="312">
        <v>30400</v>
      </c>
      <c r="M57" s="312">
        <v>31400</v>
      </c>
      <c r="N57" s="312">
        <v>32400</v>
      </c>
      <c r="O57" s="312">
        <v>22000</v>
      </c>
    </row>
    <row r="58" spans="1:16" x14ac:dyDescent="0.25">
      <c r="A58" s="21"/>
      <c r="B58" s="29"/>
      <c r="C58" s="144"/>
      <c r="D58" s="1"/>
      <c r="E58" s="29"/>
      <c r="F58" s="312"/>
      <c r="G58" s="312"/>
      <c r="H58" s="312"/>
      <c r="I58" s="312"/>
      <c r="J58" s="312"/>
      <c r="K58" s="312"/>
      <c r="L58" s="312"/>
      <c r="O58" s="312"/>
      <c r="P58" s="312"/>
    </row>
    <row r="59" spans="1:16" x14ac:dyDescent="0.25">
      <c r="A59" s="21"/>
      <c r="B59" s="29"/>
      <c r="C59" s="144"/>
      <c r="D59" s="1"/>
      <c r="E59" s="29"/>
      <c r="F59" s="144"/>
      <c r="G59" s="1"/>
      <c r="H59" s="1"/>
      <c r="I59" s="29"/>
      <c r="J59" s="157"/>
      <c r="K59" s="258"/>
      <c r="L59" s="157"/>
      <c r="O59" s="157"/>
      <c r="P59" s="258"/>
    </row>
    <row r="60" spans="1:16" x14ac:dyDescent="0.25">
      <c r="A60" s="26" t="s">
        <v>166</v>
      </c>
      <c r="B60" s="26"/>
      <c r="C60" s="26"/>
      <c r="D60" s="26"/>
      <c r="E60" s="26"/>
      <c r="F60" s="26"/>
      <c r="G60" s="26"/>
      <c r="H60" s="26"/>
      <c r="I60" s="26"/>
      <c r="J60" s="26"/>
      <c r="K60" s="26"/>
      <c r="L60" s="26"/>
      <c r="M60" s="26"/>
      <c r="N60" s="26"/>
      <c r="O60" s="26"/>
      <c r="P60" s="26"/>
    </row>
    <row r="61" spans="1:16" x14ac:dyDescent="0.25">
      <c r="A61" s="21" t="s">
        <v>167</v>
      </c>
      <c r="B61" s="144" t="s">
        <v>170</v>
      </c>
      <c r="C61" s="144"/>
      <c r="D61" s="1"/>
      <c r="E61" s="29"/>
      <c r="F61" s="144"/>
      <c r="G61" s="144" t="s">
        <v>177</v>
      </c>
      <c r="H61" s="144" t="s">
        <v>177</v>
      </c>
      <c r="I61" s="144" t="s">
        <v>177</v>
      </c>
      <c r="J61" s="144" t="s">
        <v>178</v>
      </c>
      <c r="L61" s="144" t="s">
        <v>179</v>
      </c>
      <c r="M61" s="144" t="s">
        <v>180</v>
      </c>
      <c r="N61" s="144" t="s">
        <v>176</v>
      </c>
      <c r="O61" s="144" t="s">
        <v>176</v>
      </c>
    </row>
    <row r="62" spans="1:16" x14ac:dyDescent="0.25">
      <c r="A62" s="21" t="s">
        <v>168</v>
      </c>
      <c r="B62" s="144" t="s">
        <v>171</v>
      </c>
      <c r="C62" s="144"/>
      <c r="D62" s="1"/>
      <c r="E62" s="29"/>
      <c r="F62" s="144"/>
      <c r="G62" s="312">
        <v>210</v>
      </c>
      <c r="H62" s="312">
        <v>320</v>
      </c>
      <c r="I62" s="312">
        <v>340</v>
      </c>
      <c r="J62" s="312">
        <v>380</v>
      </c>
      <c r="L62" s="312">
        <v>390</v>
      </c>
      <c r="M62" s="312">
        <v>300</v>
      </c>
      <c r="N62" s="312">
        <v>0</v>
      </c>
      <c r="O62" s="312">
        <v>200</v>
      </c>
    </row>
    <row r="63" spans="1:16" x14ac:dyDescent="0.25">
      <c r="A63" s="21" t="s">
        <v>169</v>
      </c>
      <c r="B63" s="311" t="s">
        <v>171</v>
      </c>
      <c r="C63" s="54"/>
      <c r="D63" s="176"/>
      <c r="E63" s="58"/>
      <c r="F63" s="54"/>
      <c r="G63" s="312">
        <v>440</v>
      </c>
      <c r="H63" s="312">
        <v>630</v>
      </c>
      <c r="I63" s="312">
        <v>860</v>
      </c>
      <c r="J63" s="312">
        <v>1030</v>
      </c>
      <c r="L63" s="312">
        <v>1310</v>
      </c>
      <c r="M63" s="312">
        <v>1470</v>
      </c>
      <c r="N63" s="312">
        <v>1350</v>
      </c>
      <c r="O63" s="312">
        <v>1330</v>
      </c>
    </row>
  </sheetData>
  <phoneticPr fontId="1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51A5D-63F9-4C3C-8A29-5DC5E46ABD37}">
  <dimension ref="A2:M67"/>
  <sheetViews>
    <sheetView showGridLines="0" zoomScaleNormal="100" workbookViewId="0">
      <selection activeCell="D50" sqref="D50"/>
    </sheetView>
  </sheetViews>
  <sheetFormatPr defaultRowHeight="15" x14ac:dyDescent="0.25"/>
  <cols>
    <col min="1" max="1" width="65" style="21" customWidth="1"/>
    <col min="2" max="2" width="10.7109375" style="29" customWidth="1"/>
    <col min="3" max="3" width="10.7109375" style="144" customWidth="1"/>
    <col min="4" max="4" width="10.7109375" style="1" customWidth="1"/>
    <col min="5" max="5" width="10.7109375" style="29" customWidth="1"/>
    <col min="6" max="6" width="10.7109375" style="144" customWidth="1"/>
    <col min="7" max="8" width="10.7109375" style="1" customWidth="1"/>
    <col min="9" max="9" width="10.7109375" style="29" customWidth="1"/>
    <col min="10" max="10" width="10.7109375" style="157" customWidth="1"/>
    <col min="11" max="11" width="10.7109375" style="258" customWidth="1"/>
    <col min="12" max="12" width="10.7109375" style="157" customWidth="1"/>
    <col min="13" max="13" width="10.7109375" style="29" customWidth="1"/>
    <col min="14" max="22" width="10.7109375" style="157" customWidth="1"/>
    <col min="23" max="16384" width="9.140625" style="157"/>
  </cols>
  <sheetData>
    <row r="2" spans="1:13" ht="15.75" x14ac:dyDescent="0.25">
      <c r="A2" s="183" t="s">
        <v>15</v>
      </c>
      <c r="B2" s="144"/>
      <c r="E2" s="144"/>
      <c r="I2" s="144"/>
      <c r="M2" s="144"/>
    </row>
    <row r="3" spans="1:13" x14ac:dyDescent="0.25">
      <c r="A3" s="318" t="s">
        <v>99</v>
      </c>
      <c r="B3" s="318"/>
      <c r="C3" s="318"/>
      <c r="D3" s="318"/>
      <c r="E3" s="318"/>
      <c r="F3" s="318"/>
      <c r="G3" s="318"/>
      <c r="H3" s="157"/>
      <c r="I3" s="157"/>
      <c r="M3" s="157"/>
    </row>
    <row r="4" spans="1:13" x14ac:dyDescent="0.25">
      <c r="A4" s="11"/>
      <c r="B4" s="23"/>
      <c r="C4" s="22"/>
      <c r="D4" s="23"/>
      <c r="E4" s="23"/>
      <c r="F4" s="22"/>
      <c r="G4" s="23"/>
      <c r="H4" s="23"/>
      <c r="I4" s="23"/>
      <c r="J4" s="266"/>
      <c r="K4" s="267"/>
      <c r="L4" s="267"/>
      <c r="M4" s="23"/>
    </row>
    <row r="5" spans="1:13" x14ac:dyDescent="0.25">
      <c r="A5" s="1"/>
      <c r="B5" s="144"/>
      <c r="D5" s="145"/>
      <c r="E5" s="144"/>
      <c r="G5" s="145"/>
      <c r="H5" s="145"/>
      <c r="I5" s="144"/>
      <c r="L5" s="258"/>
      <c r="M5" s="144"/>
    </row>
    <row r="6" spans="1:13" x14ac:dyDescent="0.25">
      <c r="A6" s="1"/>
      <c r="B6" s="145" t="s">
        <v>103</v>
      </c>
      <c r="C6" s="145" t="s">
        <v>119</v>
      </c>
      <c r="D6" s="145" t="s">
        <v>120</v>
      </c>
      <c r="E6" s="207" t="s">
        <v>121</v>
      </c>
      <c r="F6" s="145" t="s">
        <v>103</v>
      </c>
      <c r="G6" s="145" t="s">
        <v>119</v>
      </c>
      <c r="H6" s="145" t="s">
        <v>120</v>
      </c>
      <c r="I6" s="207" t="s">
        <v>121</v>
      </c>
      <c r="J6" s="79" t="s">
        <v>103</v>
      </c>
      <c r="K6" s="145" t="s">
        <v>119</v>
      </c>
      <c r="L6" s="145" t="s">
        <v>120</v>
      </c>
      <c r="M6" s="145" t="s">
        <v>121</v>
      </c>
    </row>
    <row r="7" spans="1:13" x14ac:dyDescent="0.25">
      <c r="A7" s="5" t="s">
        <v>130</v>
      </c>
      <c r="B7" s="6">
        <v>2020</v>
      </c>
      <c r="C7" s="51">
        <v>2020</v>
      </c>
      <c r="D7" s="6">
        <v>2020</v>
      </c>
      <c r="E7" s="139">
        <v>2020</v>
      </c>
      <c r="F7" s="51">
        <v>2021</v>
      </c>
      <c r="G7" s="51">
        <v>2021</v>
      </c>
      <c r="H7" s="51">
        <v>2021</v>
      </c>
      <c r="I7" s="214">
        <v>2021</v>
      </c>
      <c r="J7" s="233">
        <v>2022</v>
      </c>
      <c r="K7" s="51">
        <v>2022</v>
      </c>
      <c r="L7" s="51">
        <v>2022</v>
      </c>
      <c r="M7" s="51">
        <v>2022</v>
      </c>
    </row>
    <row r="8" spans="1:13" x14ac:dyDescent="0.25">
      <c r="A8" s="12"/>
      <c r="B8" s="145"/>
      <c r="C8" s="145"/>
      <c r="D8" s="145"/>
      <c r="E8" s="207"/>
      <c r="F8" s="145"/>
      <c r="G8" s="145"/>
      <c r="H8" s="145"/>
      <c r="I8" s="207"/>
      <c r="J8" s="79"/>
      <c r="K8" s="145"/>
      <c r="L8" s="145"/>
      <c r="M8" s="207"/>
    </row>
    <row r="9" spans="1:13" x14ac:dyDescent="0.25">
      <c r="A9" s="2" t="s">
        <v>26</v>
      </c>
      <c r="B9" s="144"/>
      <c r="D9" s="143"/>
      <c r="E9" s="208"/>
      <c r="G9" s="143"/>
      <c r="H9" s="143"/>
      <c r="I9" s="208"/>
      <c r="J9" s="234"/>
      <c r="K9" s="144"/>
      <c r="L9" s="144"/>
      <c r="M9" s="208"/>
    </row>
    <row r="10" spans="1:13" x14ac:dyDescent="0.25">
      <c r="A10" s="1" t="s">
        <v>27</v>
      </c>
      <c r="B10" s="112">
        <v>330.49265000000003</v>
      </c>
      <c r="C10" s="112">
        <v>289.23</v>
      </c>
      <c r="D10" s="112">
        <v>285.35096999999996</v>
      </c>
      <c r="E10" s="209">
        <v>266.55572999999998</v>
      </c>
      <c r="F10" s="112">
        <v>332.78086102823403</v>
      </c>
      <c r="G10" s="112">
        <v>325.21023263200902</v>
      </c>
      <c r="H10" s="112">
        <v>322.52762425085001</v>
      </c>
      <c r="I10" s="209">
        <v>327.85205382563299</v>
      </c>
      <c r="J10" s="118">
        <v>324.3</v>
      </c>
      <c r="K10" s="112">
        <v>323.14526382563298</v>
      </c>
      <c r="L10" s="112">
        <v>325.120432314639</v>
      </c>
      <c r="M10" s="209">
        <v>333.2</v>
      </c>
    </row>
    <row r="11" spans="1:13" x14ac:dyDescent="0.25">
      <c r="A11" s="1" t="s">
        <v>87</v>
      </c>
      <c r="B11" s="112">
        <v>0</v>
      </c>
      <c r="C11" s="112">
        <v>14.388999999999999</v>
      </c>
      <c r="D11" s="112">
        <v>12.919</v>
      </c>
      <c r="E11" s="209">
        <v>13.145</v>
      </c>
      <c r="F11" s="112">
        <v>14.848000000000001</v>
      </c>
      <c r="G11" s="112">
        <v>13.376700000000001</v>
      </c>
      <c r="H11" s="112">
        <v>12.297370000000001</v>
      </c>
      <c r="I11" s="209">
        <v>11.261550000000002</v>
      </c>
      <c r="J11" s="118">
        <v>10.199999999999999</v>
      </c>
      <c r="K11" s="112">
        <v>9.1383200000000002</v>
      </c>
      <c r="L11" s="112">
        <v>10.72911</v>
      </c>
      <c r="M11" s="209">
        <v>9.9</v>
      </c>
    </row>
    <row r="12" spans="1:13" x14ac:dyDescent="0.25">
      <c r="A12" s="1" t="s">
        <v>104</v>
      </c>
      <c r="B12" s="112">
        <v>185.81592999999998</v>
      </c>
      <c r="C12" s="112">
        <v>185.22300000000001</v>
      </c>
      <c r="D12" s="112">
        <v>192.70992999999999</v>
      </c>
      <c r="E12" s="209">
        <v>180.55195999999998</v>
      </c>
      <c r="F12" s="112">
        <v>178.61183</v>
      </c>
      <c r="G12" s="112">
        <v>174.66555</v>
      </c>
      <c r="H12" s="112">
        <v>172.63119</v>
      </c>
      <c r="I12" s="209">
        <v>171.53572</v>
      </c>
      <c r="J12" s="118">
        <v>167.1</v>
      </c>
      <c r="K12" s="112">
        <v>164.55942999999999</v>
      </c>
      <c r="L12" s="112">
        <v>162.60278</v>
      </c>
      <c r="M12" s="209">
        <v>162.69999999999999</v>
      </c>
    </row>
    <row r="13" spans="1:13" x14ac:dyDescent="0.25">
      <c r="A13" s="1" t="s">
        <v>105</v>
      </c>
      <c r="B13" s="112">
        <v>0</v>
      </c>
      <c r="C13" s="112">
        <v>0</v>
      </c>
      <c r="D13" s="112">
        <v>0</v>
      </c>
      <c r="E13" s="209">
        <v>9.1669999999999998</v>
      </c>
      <c r="F13" s="112">
        <v>8.6806800000000006</v>
      </c>
      <c r="G13" s="112">
        <v>8.1803500000000007</v>
      </c>
      <c r="H13" s="112">
        <v>7.7274500000000002</v>
      </c>
      <c r="I13" s="209">
        <v>7.17</v>
      </c>
      <c r="J13" s="118">
        <v>6.7</v>
      </c>
      <c r="K13" s="112">
        <v>6.19048</v>
      </c>
      <c r="L13" s="112">
        <v>5.6911300000000002</v>
      </c>
      <c r="M13" s="209">
        <v>5.2</v>
      </c>
    </row>
    <row r="14" spans="1:13" x14ac:dyDescent="0.25">
      <c r="A14" s="1" t="s">
        <v>28</v>
      </c>
      <c r="B14" s="112">
        <v>1.0837399999999999</v>
      </c>
      <c r="C14" s="112">
        <v>9.3173099999999955</v>
      </c>
      <c r="D14" s="112">
        <v>6.0789999999999997</v>
      </c>
      <c r="E14" s="209">
        <v>7.7610000000000001</v>
      </c>
      <c r="F14" s="112">
        <v>5.7299999999813733E-3</v>
      </c>
      <c r="G14" s="112">
        <v>5.7299999999231655E-3</v>
      </c>
      <c r="H14" s="112">
        <v>5.7299999999813733E-3</v>
      </c>
      <c r="I14" s="209">
        <v>0</v>
      </c>
      <c r="J14" s="118">
        <v>0</v>
      </c>
      <c r="K14" s="112">
        <v>0.21262000000005354</v>
      </c>
      <c r="L14" s="112">
        <v>2.5866100000001024</v>
      </c>
      <c r="M14" s="209">
        <v>4.7</v>
      </c>
    </row>
    <row r="15" spans="1:13" x14ac:dyDescent="0.25">
      <c r="A15" s="1" t="s">
        <v>29</v>
      </c>
      <c r="B15" s="112">
        <v>6.9999999998981402E-4</v>
      </c>
      <c r="C15" s="112">
        <v>0</v>
      </c>
      <c r="D15" s="112">
        <v>0</v>
      </c>
      <c r="E15" s="209">
        <v>3.0000000001746203E-4</v>
      </c>
      <c r="F15" s="112">
        <v>6.0000000000582103E-4</v>
      </c>
      <c r="G15" s="112">
        <v>3.0000000001746203E-4</v>
      </c>
      <c r="H15" s="112">
        <v>4.0000000001236903E-4</v>
      </c>
      <c r="I15" s="209">
        <v>8.9999999998826793E-4</v>
      </c>
      <c r="J15" s="118">
        <v>0</v>
      </c>
      <c r="K15" s="112">
        <v>0</v>
      </c>
      <c r="L15" s="112">
        <v>0</v>
      </c>
      <c r="M15" s="209">
        <v>8.9999999998826793E-4</v>
      </c>
    </row>
    <row r="16" spans="1:13" x14ac:dyDescent="0.25">
      <c r="A16" s="1" t="s">
        <v>88</v>
      </c>
      <c r="B16" s="112">
        <v>0.17372000000004481</v>
      </c>
      <c r="C16" s="112">
        <v>0.13191999999997053</v>
      </c>
      <c r="D16" s="112">
        <v>0.13100000000000001</v>
      </c>
      <c r="E16" s="209">
        <v>0.13004000000000049</v>
      </c>
      <c r="F16" s="112">
        <v>0.10580000000000982</v>
      </c>
      <c r="G16" s="112">
        <v>0.10494000000003147</v>
      </c>
      <c r="H16" s="112">
        <v>0.10504000000002636</v>
      </c>
      <c r="I16" s="209">
        <v>0.10553999999993627</v>
      </c>
      <c r="J16" s="118">
        <v>0.10553999999993627</v>
      </c>
      <c r="K16" s="112">
        <v>11.291379999999982</v>
      </c>
      <c r="L16" s="112">
        <v>11.292639999999894</v>
      </c>
      <c r="M16" s="209">
        <v>10.199999999999999</v>
      </c>
    </row>
    <row r="17" spans="1:13" x14ac:dyDescent="0.25">
      <c r="A17" s="1" t="s">
        <v>30</v>
      </c>
      <c r="B17" s="112">
        <v>0</v>
      </c>
      <c r="C17" s="112">
        <v>0</v>
      </c>
      <c r="D17" s="112">
        <v>0</v>
      </c>
      <c r="E17" s="209">
        <v>0</v>
      </c>
      <c r="F17" s="112">
        <v>0</v>
      </c>
      <c r="G17" s="112">
        <v>0</v>
      </c>
      <c r="H17" s="112">
        <v>0</v>
      </c>
      <c r="I17" s="209">
        <v>0</v>
      </c>
      <c r="J17" s="118">
        <v>0</v>
      </c>
      <c r="K17" s="112">
        <v>0</v>
      </c>
      <c r="L17" s="112">
        <v>0</v>
      </c>
      <c r="M17" s="209">
        <v>0</v>
      </c>
    </row>
    <row r="18" spans="1:13" x14ac:dyDescent="0.25">
      <c r="A18" s="24" t="s">
        <v>31</v>
      </c>
      <c r="B18" s="113">
        <v>517.5667400000001</v>
      </c>
      <c r="C18" s="113">
        <v>498.29122999999998</v>
      </c>
      <c r="D18" s="113">
        <v>497.18989999999997</v>
      </c>
      <c r="E18" s="210">
        <v>477.31102999999996</v>
      </c>
      <c r="F18" s="113">
        <v>535.03350102823401</v>
      </c>
      <c r="G18" s="113">
        <v>521.54380263200903</v>
      </c>
      <c r="H18" s="113">
        <v>515.29480425085001</v>
      </c>
      <c r="I18" s="210">
        <v>517.94580382563299</v>
      </c>
      <c r="J18" s="117">
        <v>508.40553999999997</v>
      </c>
      <c r="K18" s="113">
        <v>514.53749382563296</v>
      </c>
      <c r="L18" s="113">
        <v>518.02270231463899</v>
      </c>
      <c r="M18" s="210">
        <v>525.9</v>
      </c>
    </row>
    <row r="19" spans="1:13" x14ac:dyDescent="0.25">
      <c r="A19" s="1" t="s">
        <v>32</v>
      </c>
      <c r="B19" s="112">
        <v>95.93683</v>
      </c>
      <c r="C19" s="112">
        <v>100.41654</v>
      </c>
      <c r="D19" s="112">
        <v>119.41506</v>
      </c>
      <c r="E19" s="209">
        <v>114.55858000000001</v>
      </c>
      <c r="F19" s="112">
        <v>129.64116999999999</v>
      </c>
      <c r="G19" s="112">
        <v>141.52625</v>
      </c>
      <c r="H19" s="112">
        <v>150.37617</v>
      </c>
      <c r="I19" s="209">
        <v>138.09472</v>
      </c>
      <c r="J19" s="118">
        <v>155.27326000000002</v>
      </c>
      <c r="K19" s="112">
        <v>165.93139000000002</v>
      </c>
      <c r="L19" s="112">
        <v>180.49079</v>
      </c>
      <c r="M19" s="209">
        <v>182.7</v>
      </c>
    </row>
    <row r="20" spans="1:13" x14ac:dyDescent="0.25">
      <c r="A20" s="1" t="s">
        <v>33</v>
      </c>
      <c r="B20" s="112">
        <v>55.682379999999988</v>
      </c>
      <c r="C20" s="112">
        <v>60.366309999999999</v>
      </c>
      <c r="D20" s="112">
        <v>61.529060000000008</v>
      </c>
      <c r="E20" s="209">
        <v>97.884670000000014</v>
      </c>
      <c r="F20" s="112">
        <v>60.976690000000005</v>
      </c>
      <c r="G20" s="112">
        <v>79.998599999999996</v>
      </c>
      <c r="H20" s="112">
        <v>67.454329999999999</v>
      </c>
      <c r="I20" s="209">
        <v>77.698999999999998</v>
      </c>
      <c r="J20" s="118">
        <v>62.449710000000003</v>
      </c>
      <c r="K20" s="112">
        <v>70.948990000000009</v>
      </c>
      <c r="L20" s="112">
        <v>71.50215</v>
      </c>
      <c r="M20" s="209">
        <v>82.7</v>
      </c>
    </row>
    <row r="21" spans="1:13" x14ac:dyDescent="0.25">
      <c r="A21" s="1" t="s">
        <v>34</v>
      </c>
      <c r="B21" s="112">
        <v>0</v>
      </c>
      <c r="C21" s="112">
        <v>0</v>
      </c>
      <c r="D21" s="112">
        <v>0</v>
      </c>
      <c r="E21" s="209">
        <v>0</v>
      </c>
      <c r="F21" s="112">
        <v>9.8731799999999996</v>
      </c>
      <c r="G21" s="112">
        <v>13.557829999999999</v>
      </c>
      <c r="H21" s="112">
        <v>12.783479999999999</v>
      </c>
      <c r="I21" s="209">
        <v>12.486000000000001</v>
      </c>
      <c r="J21" s="118">
        <v>25.521669999999997</v>
      </c>
      <c r="K21" s="112">
        <v>21.358000000000001</v>
      </c>
      <c r="L21" s="112">
        <v>13.07906</v>
      </c>
      <c r="M21" s="209">
        <v>11</v>
      </c>
    </row>
    <row r="22" spans="1:13" x14ac:dyDescent="0.25">
      <c r="A22" s="1" t="s">
        <v>35</v>
      </c>
      <c r="B22" s="112">
        <v>0</v>
      </c>
      <c r="C22" s="112">
        <v>0</v>
      </c>
      <c r="D22" s="112">
        <v>0</v>
      </c>
      <c r="E22" s="209">
        <v>0</v>
      </c>
      <c r="F22" s="112">
        <v>0</v>
      </c>
      <c r="G22" s="112">
        <v>0</v>
      </c>
      <c r="H22" s="112">
        <v>0</v>
      </c>
      <c r="I22" s="209">
        <v>0</v>
      </c>
      <c r="J22" s="118">
        <v>0</v>
      </c>
      <c r="K22" s="112">
        <v>0</v>
      </c>
      <c r="L22" s="112">
        <v>0</v>
      </c>
      <c r="M22" s="209">
        <v>0</v>
      </c>
    </row>
    <row r="23" spans="1:13" x14ac:dyDescent="0.25">
      <c r="A23" s="1" t="s">
        <v>36</v>
      </c>
      <c r="B23" s="112">
        <v>11.689680000000001</v>
      </c>
      <c r="C23" s="112">
        <v>19.02618</v>
      </c>
      <c r="D23" s="112">
        <v>13.054930000000001</v>
      </c>
      <c r="E23" s="209">
        <v>10.67769</v>
      </c>
      <c r="F23" s="112">
        <v>13.872770000000001</v>
      </c>
      <c r="G23" s="112">
        <v>12.245569999999999</v>
      </c>
      <c r="H23" s="112">
        <v>19.588619999999999</v>
      </c>
      <c r="I23" s="209">
        <v>11.131140000000002</v>
      </c>
      <c r="J23" s="118">
        <v>19.062450000000002</v>
      </c>
      <c r="K23" s="112">
        <v>17.02788</v>
      </c>
      <c r="L23" s="112">
        <v>13.462159999999999</v>
      </c>
      <c r="M23" s="209">
        <v>22.3</v>
      </c>
    </row>
    <row r="24" spans="1:13" x14ac:dyDescent="0.25">
      <c r="A24" s="25" t="s">
        <v>37</v>
      </c>
      <c r="B24" s="114">
        <v>163.30888999999999</v>
      </c>
      <c r="C24" s="114">
        <v>179.80902999999998</v>
      </c>
      <c r="D24" s="114">
        <v>193.99904999999998</v>
      </c>
      <c r="E24" s="211">
        <v>223.12093999999999</v>
      </c>
      <c r="F24" s="114">
        <v>214.36380999999997</v>
      </c>
      <c r="G24" s="114">
        <v>247.32824999999997</v>
      </c>
      <c r="H24" s="114">
        <v>250.20260000000002</v>
      </c>
      <c r="I24" s="211">
        <v>239.541</v>
      </c>
      <c r="J24" s="238">
        <v>262.30709000000002</v>
      </c>
      <c r="K24" s="114">
        <v>275.2</v>
      </c>
      <c r="L24" s="114">
        <v>278.53415999999999</v>
      </c>
      <c r="M24" s="211">
        <v>298.7</v>
      </c>
    </row>
    <row r="25" spans="1:13" x14ac:dyDescent="0.25">
      <c r="A25" s="235" t="s">
        <v>154</v>
      </c>
      <c r="B25" s="236"/>
      <c r="C25" s="236"/>
      <c r="D25" s="236"/>
      <c r="E25" s="237"/>
      <c r="F25" s="236"/>
      <c r="G25" s="236"/>
      <c r="H25" s="236"/>
      <c r="I25" s="237"/>
      <c r="J25" s="239">
        <v>3.8</v>
      </c>
      <c r="K25" s="236">
        <v>0</v>
      </c>
      <c r="L25" s="236">
        <v>0</v>
      </c>
      <c r="M25" s="237">
        <v>0</v>
      </c>
    </row>
    <row r="26" spans="1:13" x14ac:dyDescent="0.25">
      <c r="A26" s="26" t="s">
        <v>38</v>
      </c>
      <c r="B26" s="115">
        <v>680.87563</v>
      </c>
      <c r="C26" s="115">
        <v>678.10026000000005</v>
      </c>
      <c r="D26" s="115">
        <v>691.18894999999998</v>
      </c>
      <c r="E26" s="192">
        <v>700.43196999999998</v>
      </c>
      <c r="F26" s="115">
        <v>749.39731102823396</v>
      </c>
      <c r="G26" s="115">
        <v>768.87205263200906</v>
      </c>
      <c r="H26" s="115">
        <v>765.49740425085008</v>
      </c>
      <c r="I26" s="192">
        <v>757.48599999999999</v>
      </c>
      <c r="J26" s="121">
        <v>774.51262999999994</v>
      </c>
      <c r="K26" s="115">
        <v>789.7</v>
      </c>
      <c r="L26" s="115">
        <v>796.55686231463892</v>
      </c>
      <c r="M26" s="192">
        <v>824.6</v>
      </c>
    </row>
    <row r="27" spans="1:13" x14ac:dyDescent="0.25">
      <c r="A27" s="1" t="s">
        <v>1</v>
      </c>
      <c r="B27" s="116"/>
      <c r="C27" s="116"/>
      <c r="D27" s="116"/>
      <c r="E27" s="212"/>
      <c r="F27" s="116"/>
      <c r="G27" s="116"/>
      <c r="H27" s="116"/>
      <c r="I27" s="212"/>
      <c r="J27" s="122"/>
      <c r="K27" s="116"/>
      <c r="L27" s="116"/>
      <c r="M27" s="212"/>
    </row>
    <row r="28" spans="1:13" x14ac:dyDescent="0.25">
      <c r="A28" s="2" t="s">
        <v>39</v>
      </c>
      <c r="B28" s="116"/>
      <c r="C28" s="116"/>
      <c r="D28" s="116"/>
      <c r="E28" s="212"/>
      <c r="F28" s="116"/>
      <c r="G28" s="116"/>
      <c r="H28" s="116"/>
      <c r="I28" s="212"/>
      <c r="J28" s="122"/>
      <c r="K28" s="116"/>
      <c r="L28" s="116"/>
      <c r="M28" s="212"/>
    </row>
    <row r="29" spans="1:13" x14ac:dyDescent="0.25">
      <c r="A29" s="1" t="s">
        <v>40</v>
      </c>
      <c r="B29" s="112">
        <v>68.003446093234047</v>
      </c>
      <c r="C29" s="112">
        <v>68.003446093234047</v>
      </c>
      <c r="D29" s="112">
        <v>75.852999999999994</v>
      </c>
      <c r="E29" s="209">
        <v>75.853113223234047</v>
      </c>
      <c r="F29" s="112">
        <v>75.852713223234048</v>
      </c>
      <c r="G29" s="112">
        <v>75.852713223234048</v>
      </c>
      <c r="H29" s="112">
        <v>75.852713223234048</v>
      </c>
      <c r="I29" s="209">
        <v>75.852713223234048</v>
      </c>
      <c r="J29" s="118">
        <v>76.3</v>
      </c>
      <c r="K29" s="112">
        <v>76.3</v>
      </c>
      <c r="L29" s="112">
        <v>76.077113223234051</v>
      </c>
      <c r="M29" s="209">
        <v>75.852713223234048</v>
      </c>
    </row>
    <row r="30" spans="1:13" x14ac:dyDescent="0.25">
      <c r="A30" s="1" t="s">
        <v>41</v>
      </c>
      <c r="B30" s="112">
        <v>277.22699999999998</v>
      </c>
      <c r="C30" s="112">
        <v>277.22694299529695</v>
      </c>
      <c r="D30" s="112">
        <v>493.548</v>
      </c>
      <c r="E30" s="209">
        <v>493.55350586529693</v>
      </c>
      <c r="F30" s="112">
        <v>493.55438259529694</v>
      </c>
      <c r="G30" s="112">
        <v>493.55438259529694</v>
      </c>
      <c r="H30" s="112">
        <v>493.55438259529694</v>
      </c>
      <c r="I30" s="209">
        <v>493.55438259529694</v>
      </c>
      <c r="J30" s="118">
        <v>493.6</v>
      </c>
      <c r="K30" s="112">
        <v>493.6</v>
      </c>
      <c r="L30" s="112">
        <v>493.55471863162364</v>
      </c>
      <c r="M30" s="209">
        <v>493.7</v>
      </c>
    </row>
    <row r="31" spans="1:13" x14ac:dyDescent="0.25">
      <c r="A31" s="24" t="s">
        <v>42</v>
      </c>
      <c r="B31" s="113">
        <v>345.23044609323404</v>
      </c>
      <c r="C31" s="113">
        <v>345.23038908853101</v>
      </c>
      <c r="D31" s="113">
        <v>569.40099999999995</v>
      </c>
      <c r="E31" s="210">
        <v>569.40661908853099</v>
      </c>
      <c r="F31" s="113">
        <v>569.40709581853105</v>
      </c>
      <c r="G31" s="113">
        <v>569.40709581853105</v>
      </c>
      <c r="H31" s="113">
        <v>569.40709581853105</v>
      </c>
      <c r="I31" s="210">
        <v>569.40709581853105</v>
      </c>
      <c r="J31" s="117">
        <v>569.9</v>
      </c>
      <c r="K31" s="113">
        <v>569.9</v>
      </c>
      <c r="L31" s="113">
        <v>569.63183185485764</v>
      </c>
      <c r="M31" s="210">
        <v>569.6</v>
      </c>
    </row>
    <row r="32" spans="1:13" x14ac:dyDescent="0.25">
      <c r="A32" s="1" t="s">
        <v>43</v>
      </c>
      <c r="B32" s="112">
        <v>0.15387893725005727</v>
      </c>
      <c r="C32" s="112">
        <v>0.14664893725005726</v>
      </c>
      <c r="D32" s="112">
        <v>0.14000000000000001</v>
      </c>
      <c r="E32" s="209">
        <v>0.14299999999999999</v>
      </c>
      <c r="F32" s="112">
        <v>0.14287893725005699</v>
      </c>
      <c r="G32" s="112">
        <v>0.14287893725005699</v>
      </c>
      <c r="H32" s="112">
        <v>0.14287893725005699</v>
      </c>
      <c r="I32" s="209">
        <v>0.14287893725005699</v>
      </c>
      <c r="J32" s="118">
        <v>5.4</v>
      </c>
      <c r="K32" s="112">
        <v>5.5</v>
      </c>
      <c r="L32" s="112">
        <v>5.3518027628829712</v>
      </c>
      <c r="M32" s="209">
        <v>3.5</v>
      </c>
    </row>
    <row r="33" spans="1:13" x14ac:dyDescent="0.25">
      <c r="A33" s="27" t="s">
        <v>44</v>
      </c>
      <c r="B33" s="112">
        <v>-192.55679012627999</v>
      </c>
      <c r="C33" s="112">
        <v>-202.37307012628037</v>
      </c>
      <c r="D33" s="112">
        <v>-203.166</v>
      </c>
      <c r="E33" s="209">
        <v>-196.38</v>
      </c>
      <c r="F33" s="112">
        <v>-203.27523372754706</v>
      </c>
      <c r="G33" s="112">
        <v>-203.14131212377205</v>
      </c>
      <c r="H33" s="112">
        <v>-189.97224050493008</v>
      </c>
      <c r="I33" s="209">
        <v>-203.14099999999999</v>
      </c>
      <c r="J33" s="118">
        <v>-201.9</v>
      </c>
      <c r="K33" s="112">
        <v>-191.59349079210764</v>
      </c>
      <c r="L33" s="112">
        <v>-194.44399230310171</v>
      </c>
      <c r="M33" s="209">
        <v>-194.4</v>
      </c>
    </row>
    <row r="34" spans="1:13" x14ac:dyDescent="0.25">
      <c r="A34" s="24" t="s">
        <v>45</v>
      </c>
      <c r="B34" s="113">
        <v>152.82853490420413</v>
      </c>
      <c r="C34" s="117">
        <v>143.00496789950074</v>
      </c>
      <c r="D34" s="117">
        <v>366.375</v>
      </c>
      <c r="E34" s="210">
        <v>373.16961908853102</v>
      </c>
      <c r="F34" s="117">
        <v>366.27474102823396</v>
      </c>
      <c r="G34" s="117">
        <v>366.40866263200894</v>
      </c>
      <c r="H34" s="117">
        <v>379.57773425085094</v>
      </c>
      <c r="I34" s="210">
        <v>370.37099999999998</v>
      </c>
      <c r="J34" s="117">
        <v>373.4</v>
      </c>
      <c r="K34" s="113">
        <v>383.57194382563296</v>
      </c>
      <c r="L34" s="113">
        <v>380.53964231463885</v>
      </c>
      <c r="M34" s="210">
        <v>378.7</v>
      </c>
    </row>
    <row r="35" spans="1:13" x14ac:dyDescent="0.25">
      <c r="A35" s="1" t="s">
        <v>46</v>
      </c>
      <c r="B35" s="112">
        <v>367.83090000000004</v>
      </c>
      <c r="C35" s="118">
        <v>373.02840000000003</v>
      </c>
      <c r="D35" s="118">
        <v>204.39099999999999</v>
      </c>
      <c r="E35" s="209">
        <v>210.57758999999999</v>
      </c>
      <c r="F35" s="118">
        <v>262.73827</v>
      </c>
      <c r="G35" s="118">
        <v>288.10059000000001</v>
      </c>
      <c r="H35" s="118">
        <v>287.82143000000002</v>
      </c>
      <c r="I35" s="209">
        <v>294.11099999999999</v>
      </c>
      <c r="J35" s="118">
        <v>290.89999999999998</v>
      </c>
      <c r="K35" s="112">
        <v>317.79189000000002</v>
      </c>
      <c r="L35" s="112">
        <v>316.41321999999997</v>
      </c>
      <c r="M35" s="209">
        <v>333.6</v>
      </c>
    </row>
    <row r="36" spans="1:13" x14ac:dyDescent="0.25">
      <c r="A36" s="1" t="s">
        <v>47</v>
      </c>
      <c r="B36" s="112">
        <v>65.339799999999997</v>
      </c>
      <c r="C36" s="118">
        <v>77.275999999999996</v>
      </c>
      <c r="D36" s="118">
        <v>50.972000000000001</v>
      </c>
      <c r="E36" s="209">
        <v>45.739700000000184</v>
      </c>
      <c r="F36" s="118">
        <v>36.785640000000001</v>
      </c>
      <c r="G36" s="118">
        <v>37.072440000000014</v>
      </c>
      <c r="H36" s="118">
        <v>17.369239999999664</v>
      </c>
      <c r="I36" s="209">
        <v>15.686</v>
      </c>
      <c r="J36" s="118">
        <v>16.2</v>
      </c>
      <c r="K36" s="112">
        <v>5.4505799999999898</v>
      </c>
      <c r="L36" s="112">
        <v>5.5640199999999753</v>
      </c>
      <c r="M36" s="209">
        <v>3.2</v>
      </c>
    </row>
    <row r="37" spans="1:13" x14ac:dyDescent="0.25">
      <c r="A37" s="24" t="s">
        <v>48</v>
      </c>
      <c r="B37" s="113">
        <v>433.17070000000001</v>
      </c>
      <c r="C37" s="117">
        <v>450.30440000000004</v>
      </c>
      <c r="D37" s="117">
        <v>255.363</v>
      </c>
      <c r="E37" s="210">
        <v>256.31729000000018</v>
      </c>
      <c r="F37" s="117">
        <v>299.52391000000006</v>
      </c>
      <c r="G37" s="117">
        <v>325.17303000000004</v>
      </c>
      <c r="H37" s="117">
        <v>305.19066999999961</v>
      </c>
      <c r="I37" s="210">
        <v>309.8</v>
      </c>
      <c r="J37" s="117">
        <v>307.09999999999997</v>
      </c>
      <c r="K37" s="113">
        <v>323.24247000000003</v>
      </c>
      <c r="L37" s="113">
        <v>321.97723999999994</v>
      </c>
      <c r="M37" s="210">
        <v>336.8</v>
      </c>
    </row>
    <row r="38" spans="1:13" x14ac:dyDescent="0.25">
      <c r="A38" s="1" t="s">
        <v>49</v>
      </c>
      <c r="B38" s="112">
        <v>48.917400000000001</v>
      </c>
      <c r="C38" s="118">
        <v>42.9437</v>
      </c>
      <c r="D38" s="118">
        <v>30.893999999999998</v>
      </c>
      <c r="E38" s="209">
        <v>32.221499999999999</v>
      </c>
      <c r="F38" s="118">
        <v>44.398580000000003</v>
      </c>
      <c r="G38" s="118">
        <v>35.359089999999995</v>
      </c>
      <c r="H38" s="118">
        <v>37.253500000000003</v>
      </c>
      <c r="I38" s="209">
        <v>30.730540000000001</v>
      </c>
      <c r="J38" s="118">
        <v>52.2</v>
      </c>
      <c r="K38" s="112">
        <v>48.92915</v>
      </c>
      <c r="L38" s="112">
        <v>57.178890000000003</v>
      </c>
      <c r="M38" s="209">
        <v>47.6</v>
      </c>
    </row>
    <row r="39" spans="1:13" x14ac:dyDescent="0.25">
      <c r="A39" s="1" t="s">
        <v>50</v>
      </c>
      <c r="B39" s="112">
        <v>0</v>
      </c>
      <c r="C39" s="118">
        <v>0</v>
      </c>
      <c r="D39" s="118">
        <v>0</v>
      </c>
      <c r="E39" s="209">
        <v>0</v>
      </c>
      <c r="F39" s="118">
        <v>0</v>
      </c>
      <c r="G39" s="118">
        <v>0</v>
      </c>
      <c r="H39" s="118">
        <v>0</v>
      </c>
      <c r="I39" s="209">
        <v>0</v>
      </c>
      <c r="J39" s="118">
        <v>0</v>
      </c>
      <c r="K39" s="112">
        <v>0</v>
      </c>
      <c r="L39" s="112">
        <v>0</v>
      </c>
      <c r="M39" s="209">
        <v>0</v>
      </c>
    </row>
    <row r="40" spans="1:13" x14ac:dyDescent="0.25">
      <c r="A40" s="1" t="s">
        <v>51</v>
      </c>
      <c r="B40" s="112">
        <v>45.959499999999998</v>
      </c>
      <c r="C40" s="118">
        <v>41.846590000000099</v>
      </c>
      <c r="D40" s="118">
        <v>38.557000000000002</v>
      </c>
      <c r="E40" s="209">
        <v>38.723379999999786</v>
      </c>
      <c r="F40" s="118">
        <v>39.199919999999999</v>
      </c>
      <c r="G40" s="118">
        <v>41.930830000000086</v>
      </c>
      <c r="H40" s="118">
        <v>43.47569000000022</v>
      </c>
      <c r="I40" s="209">
        <v>46.587000000000003</v>
      </c>
      <c r="J40" s="118">
        <v>43.1</v>
      </c>
      <c r="K40" s="112">
        <v>34.058949999999626</v>
      </c>
      <c r="L40" s="112">
        <v>36.859849999999568</v>
      </c>
      <c r="M40" s="209">
        <v>61.5</v>
      </c>
    </row>
    <row r="41" spans="1:13" x14ac:dyDescent="0.25">
      <c r="A41" s="28" t="s">
        <v>52</v>
      </c>
      <c r="B41" s="119">
        <v>94.876899999999992</v>
      </c>
      <c r="C41" s="120">
        <v>84.790290000000098</v>
      </c>
      <c r="D41" s="120">
        <v>69.450999999999993</v>
      </c>
      <c r="E41" s="213">
        <v>70.944879999999785</v>
      </c>
      <c r="F41" s="120">
        <v>83.598500000000001</v>
      </c>
      <c r="G41" s="120">
        <v>77.28992000000008</v>
      </c>
      <c r="H41" s="120">
        <v>80.729190000000216</v>
      </c>
      <c r="I41" s="213">
        <v>77.317999999999998</v>
      </c>
      <c r="J41" s="120">
        <v>95.300000000000011</v>
      </c>
      <c r="K41" s="119">
        <v>82.988099999999633</v>
      </c>
      <c r="L41" s="119">
        <v>94.038739999999564</v>
      </c>
      <c r="M41" s="213">
        <v>109.1</v>
      </c>
    </row>
    <row r="42" spans="1:13" x14ac:dyDescent="0.25">
      <c r="A42" s="235" t="s">
        <v>155</v>
      </c>
      <c r="B42" s="240"/>
      <c r="C42" s="241"/>
      <c r="D42" s="241"/>
      <c r="E42" s="242"/>
      <c r="F42" s="241"/>
      <c r="G42" s="241"/>
      <c r="H42" s="241"/>
      <c r="I42" s="242"/>
      <c r="J42" s="241">
        <v>-1.0988499999999999</v>
      </c>
      <c r="K42" s="240">
        <v>0</v>
      </c>
      <c r="L42" s="240">
        <v>0</v>
      </c>
      <c r="M42" s="242">
        <v>0</v>
      </c>
    </row>
    <row r="43" spans="1:13" x14ac:dyDescent="0.25">
      <c r="A43" s="26" t="s">
        <v>53</v>
      </c>
      <c r="B43" s="115">
        <v>528.04759999999999</v>
      </c>
      <c r="C43" s="121">
        <v>535.09469000000013</v>
      </c>
      <c r="D43" s="121">
        <v>324.81400000000002</v>
      </c>
      <c r="E43" s="192">
        <v>327.26216999999997</v>
      </c>
      <c r="F43" s="121">
        <v>383.12241000000006</v>
      </c>
      <c r="G43" s="121">
        <v>402.46295000000015</v>
      </c>
      <c r="H43" s="121">
        <v>385.91985999999986</v>
      </c>
      <c r="I43" s="192">
        <v>387.11500000000001</v>
      </c>
      <c r="J43" s="121">
        <v>401.30115000000001</v>
      </c>
      <c r="K43" s="115">
        <v>406.23056999999966</v>
      </c>
      <c r="L43" s="115">
        <v>416.0159799999995</v>
      </c>
      <c r="M43" s="192">
        <v>445.9</v>
      </c>
    </row>
    <row r="44" spans="1:13" x14ac:dyDescent="0.25">
      <c r="A44" s="2"/>
      <c r="B44" s="116"/>
      <c r="C44" s="122"/>
      <c r="D44" s="122"/>
      <c r="E44" s="212"/>
      <c r="F44" s="122"/>
      <c r="G44" s="122"/>
      <c r="H44" s="122"/>
      <c r="I44" s="212"/>
      <c r="J44" s="122"/>
      <c r="K44" s="116"/>
      <c r="L44" s="116"/>
      <c r="M44" s="212"/>
    </row>
    <row r="45" spans="1:13" x14ac:dyDescent="0.25">
      <c r="A45" s="1"/>
      <c r="B45" s="112"/>
      <c r="C45" s="112"/>
      <c r="D45" s="112"/>
      <c r="E45" s="209"/>
      <c r="F45" s="112"/>
      <c r="G45" s="112"/>
      <c r="H45" s="112"/>
      <c r="I45" s="209"/>
      <c r="J45" s="118"/>
      <c r="K45" s="112"/>
      <c r="L45" s="112"/>
      <c r="M45" s="209"/>
    </row>
    <row r="46" spans="1:13" x14ac:dyDescent="0.25">
      <c r="A46" s="26" t="s">
        <v>54</v>
      </c>
      <c r="B46" s="115">
        <v>680.87613490420415</v>
      </c>
      <c r="C46" s="115">
        <v>678.09965789950093</v>
      </c>
      <c r="D46" s="115">
        <v>691.18899999999996</v>
      </c>
      <c r="E46" s="192">
        <v>700.43178908853088</v>
      </c>
      <c r="F46" s="115">
        <v>749.39715102823402</v>
      </c>
      <c r="G46" s="115">
        <v>768.87161263200903</v>
      </c>
      <c r="H46" s="115">
        <v>765.49740425085088</v>
      </c>
      <c r="I46" s="192">
        <v>757.48599999999999</v>
      </c>
      <c r="J46" s="121">
        <v>774.5</v>
      </c>
      <c r="K46" s="115">
        <v>789.7</v>
      </c>
      <c r="L46" s="115">
        <v>796.55562231463841</v>
      </c>
      <c r="M46" s="192">
        <v>824.6</v>
      </c>
    </row>
    <row r="47" spans="1:13" x14ac:dyDescent="0.25">
      <c r="B47" s="1"/>
      <c r="C47" s="57"/>
      <c r="D47" s="57"/>
      <c r="E47" s="1"/>
      <c r="F47" s="57"/>
      <c r="G47" s="57"/>
      <c r="H47" s="57"/>
      <c r="I47" s="1"/>
      <c r="M47" s="1"/>
    </row>
    <row r="48" spans="1:13" x14ac:dyDescent="0.25">
      <c r="B48" s="59"/>
      <c r="C48" s="59"/>
      <c r="D48" s="59"/>
      <c r="E48" s="59"/>
      <c r="F48" s="59"/>
      <c r="G48" s="59"/>
      <c r="H48" s="59"/>
      <c r="I48" s="59"/>
      <c r="L48" s="184"/>
      <c r="M48" s="59"/>
    </row>
    <row r="53" spans="1:13" x14ac:dyDescent="0.25">
      <c r="A53" s="157"/>
      <c r="B53" s="157"/>
      <c r="C53" s="157"/>
      <c r="D53" s="157"/>
      <c r="E53" s="157"/>
      <c r="F53" s="157"/>
      <c r="G53" s="157"/>
      <c r="H53" s="157"/>
      <c r="I53" s="157"/>
      <c r="K53" s="157"/>
      <c r="M53" s="157"/>
    </row>
    <row r="54" spans="1:13" x14ac:dyDescent="0.25">
      <c r="A54" s="157"/>
      <c r="B54" s="157"/>
      <c r="C54" s="157"/>
      <c r="D54" s="157"/>
      <c r="E54" s="157"/>
      <c r="F54" s="157"/>
      <c r="G54" s="157"/>
      <c r="H54" s="157"/>
      <c r="I54" s="157"/>
      <c r="K54" s="157"/>
      <c r="M54" s="157"/>
    </row>
    <row r="55" spans="1:13" x14ac:dyDescent="0.25">
      <c r="A55" s="157"/>
      <c r="B55" s="157"/>
      <c r="C55" s="157"/>
      <c r="D55" s="157"/>
      <c r="E55" s="157"/>
      <c r="F55" s="157"/>
      <c r="G55" s="157"/>
      <c r="H55" s="157"/>
      <c r="I55" s="157"/>
      <c r="K55" s="157"/>
      <c r="M55" s="157"/>
    </row>
    <row r="56" spans="1:13" x14ac:dyDescent="0.25">
      <c r="A56" s="157"/>
      <c r="B56" s="157"/>
      <c r="C56" s="157"/>
      <c r="D56" s="157"/>
      <c r="E56" s="157"/>
      <c r="F56" s="157"/>
      <c r="G56" s="157"/>
      <c r="H56" s="157"/>
      <c r="I56" s="157"/>
      <c r="K56" s="157"/>
      <c r="M56" s="157"/>
    </row>
    <row r="57" spans="1:13" x14ac:dyDescent="0.25">
      <c r="A57" s="157"/>
      <c r="B57" s="157"/>
      <c r="C57" s="157"/>
      <c r="D57" s="157"/>
      <c r="E57" s="157"/>
      <c r="F57" s="157"/>
      <c r="G57" s="157"/>
      <c r="H57" s="157"/>
      <c r="I57" s="157"/>
      <c r="K57" s="157"/>
      <c r="M57" s="157"/>
    </row>
    <row r="58" spans="1:13" x14ac:dyDescent="0.25">
      <c r="A58" s="157"/>
      <c r="B58" s="157"/>
      <c r="C58" s="157"/>
      <c r="D58" s="157"/>
      <c r="E58" s="157"/>
      <c r="F58" s="157"/>
      <c r="G58" s="157"/>
      <c r="H58" s="157"/>
      <c r="I58" s="157"/>
      <c r="K58" s="157"/>
      <c r="M58" s="157"/>
    </row>
    <row r="59" spans="1:13" x14ac:dyDescent="0.25">
      <c r="A59" s="157"/>
      <c r="B59" s="157"/>
      <c r="C59" s="157"/>
      <c r="D59" s="157"/>
      <c r="E59" s="157"/>
      <c r="F59" s="157"/>
      <c r="G59" s="157"/>
      <c r="H59" s="157"/>
      <c r="I59" s="157"/>
      <c r="K59" s="157"/>
      <c r="M59" s="157"/>
    </row>
    <row r="60" spans="1:13" x14ac:dyDescent="0.25">
      <c r="D60" s="143"/>
      <c r="G60" s="143"/>
      <c r="H60" s="143"/>
    </row>
    <row r="61" spans="1:13" x14ac:dyDescent="0.25">
      <c r="A61" s="177"/>
      <c r="B61" s="178"/>
      <c r="C61" s="179"/>
      <c r="D61" s="180"/>
      <c r="E61" s="178"/>
      <c r="F61" s="179"/>
      <c r="G61" s="180"/>
      <c r="H61" s="180"/>
      <c r="I61" s="178"/>
      <c r="M61" s="178"/>
    </row>
    <row r="63" spans="1:13" x14ac:dyDescent="0.25">
      <c r="A63" s="30"/>
      <c r="D63" s="143"/>
      <c r="G63" s="143"/>
      <c r="H63" s="143"/>
    </row>
    <row r="64" spans="1:13" x14ac:dyDescent="0.25">
      <c r="A64" s="177"/>
      <c r="B64" s="178"/>
      <c r="C64" s="179"/>
      <c r="D64" s="180"/>
      <c r="E64" s="178"/>
      <c r="F64" s="179"/>
      <c r="G64" s="180"/>
      <c r="H64" s="180"/>
      <c r="I64" s="178"/>
      <c r="M64" s="178"/>
    </row>
    <row r="67" spans="1:1" x14ac:dyDescent="0.25">
      <c r="A67" s="30"/>
    </row>
  </sheetData>
  <mergeCells count="1">
    <mergeCell ref="A3:G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EAC61-ECEB-455D-90DD-DAE60F42228D}">
  <dimension ref="A1:S48"/>
  <sheetViews>
    <sheetView showGridLines="0" topLeftCell="C1" zoomScaleNormal="100" workbookViewId="0">
      <selection activeCell="P22" sqref="P22"/>
    </sheetView>
  </sheetViews>
  <sheetFormatPr defaultRowHeight="15" x14ac:dyDescent="0.25"/>
  <cols>
    <col min="1" max="1" width="66.42578125" style="157" bestFit="1" customWidth="1"/>
    <col min="2" max="12" width="10.7109375" style="157" customWidth="1"/>
    <col min="13" max="13" width="10.7109375" style="258" customWidth="1"/>
    <col min="14" max="40" width="10.7109375" style="157" customWidth="1"/>
    <col min="41" max="16384" width="9.140625" style="157"/>
  </cols>
  <sheetData>
    <row r="1" spans="1:19" x14ac:dyDescent="0.25">
      <c r="A1" s="31"/>
      <c r="B1" s="32"/>
      <c r="C1" s="32"/>
      <c r="D1" s="32"/>
      <c r="E1" s="32"/>
      <c r="F1" s="32"/>
      <c r="G1" s="32"/>
      <c r="H1" s="32"/>
      <c r="I1" s="32"/>
      <c r="J1" s="32"/>
      <c r="K1" s="32"/>
      <c r="O1" s="32"/>
      <c r="P1" s="32"/>
    </row>
    <row r="2" spans="1:19" ht="15.75" x14ac:dyDescent="0.25">
      <c r="A2" s="183" t="s">
        <v>15</v>
      </c>
      <c r="B2" s="32"/>
      <c r="C2" s="32"/>
      <c r="D2" s="32"/>
      <c r="E2" s="32"/>
      <c r="F2" s="32"/>
      <c r="G2" s="32"/>
      <c r="H2" s="32"/>
      <c r="I2" s="32"/>
      <c r="J2" s="32"/>
      <c r="K2" s="32"/>
      <c r="O2" s="32"/>
      <c r="P2" s="32"/>
    </row>
    <row r="3" spans="1:19" x14ac:dyDescent="0.25">
      <c r="A3" s="141" t="s">
        <v>90</v>
      </c>
      <c r="B3" s="33"/>
      <c r="C3" s="33"/>
      <c r="D3" s="33"/>
      <c r="E3" s="33"/>
      <c r="F3" s="33"/>
      <c r="G3" s="33"/>
      <c r="H3" s="33"/>
      <c r="I3" s="33"/>
      <c r="J3" s="33"/>
      <c r="K3" s="33"/>
      <c r="O3" s="33"/>
      <c r="P3" s="33"/>
    </row>
    <row r="4" spans="1:19" x14ac:dyDescent="0.25">
      <c r="A4" s="3"/>
      <c r="B4" s="35"/>
      <c r="C4" s="35"/>
      <c r="D4" s="35"/>
      <c r="E4" s="35"/>
      <c r="F4" s="35"/>
      <c r="G4" s="35"/>
      <c r="H4" s="35"/>
      <c r="I4" s="35"/>
      <c r="J4" s="35"/>
      <c r="K4" s="35"/>
      <c r="O4" s="35"/>
      <c r="P4" s="35"/>
    </row>
    <row r="5" spans="1:19" x14ac:dyDescent="0.25">
      <c r="A5" s="34"/>
      <c r="B5" s="34"/>
      <c r="C5" s="34"/>
      <c r="D5" s="34"/>
      <c r="E5" s="34"/>
      <c r="F5" s="34"/>
      <c r="G5" s="34"/>
      <c r="H5" s="34"/>
      <c r="I5" s="34"/>
      <c r="J5" s="34"/>
      <c r="K5" s="34"/>
      <c r="L5" s="246"/>
      <c r="M5" s="259"/>
      <c r="N5" s="259"/>
      <c r="O5" s="34"/>
      <c r="P5" s="34"/>
    </row>
    <row r="6" spans="1:19" x14ac:dyDescent="0.25">
      <c r="A6" s="5" t="s">
        <v>130</v>
      </c>
      <c r="B6" s="123" t="s">
        <v>2</v>
      </c>
      <c r="C6" s="123" t="s">
        <v>111</v>
      </c>
      <c r="D6" s="123" t="s">
        <v>112</v>
      </c>
      <c r="E6" s="123" t="s">
        <v>113</v>
      </c>
      <c r="F6" s="304" t="s">
        <v>108</v>
      </c>
      <c r="G6" s="123" t="s">
        <v>110</v>
      </c>
      <c r="H6" s="123" t="s">
        <v>114</v>
      </c>
      <c r="I6" s="123" t="s">
        <v>115</v>
      </c>
      <c r="J6" s="123" t="s">
        <v>116</v>
      </c>
      <c r="K6" s="304" t="s">
        <v>109</v>
      </c>
      <c r="L6" s="243" t="s">
        <v>151</v>
      </c>
      <c r="M6" s="123" t="s">
        <v>156</v>
      </c>
      <c r="N6" s="123" t="s">
        <v>159</v>
      </c>
      <c r="O6" s="123" t="s">
        <v>181</v>
      </c>
      <c r="P6" s="304" t="s">
        <v>182</v>
      </c>
    </row>
    <row r="7" spans="1:19" x14ac:dyDescent="0.25">
      <c r="A7" s="12"/>
      <c r="B7" s="36"/>
      <c r="C7" s="36"/>
      <c r="D7" s="36"/>
      <c r="E7" s="36"/>
      <c r="F7" s="305"/>
      <c r="G7" s="36"/>
      <c r="H7" s="36"/>
      <c r="I7" s="36"/>
      <c r="J7" s="36"/>
      <c r="K7" s="305"/>
      <c r="L7" s="244"/>
      <c r="M7" s="36"/>
      <c r="N7" s="36"/>
      <c r="O7" s="36"/>
      <c r="P7" s="305"/>
    </row>
    <row r="8" spans="1:19" x14ac:dyDescent="0.25">
      <c r="A8" s="32" t="s">
        <v>55</v>
      </c>
      <c r="B8" s="95">
        <v>-1.7182100940524758</v>
      </c>
      <c r="C8" s="95">
        <v>-10.316804132431942</v>
      </c>
      <c r="D8" s="95">
        <v>2.3850999999999987</v>
      </c>
      <c r="E8" s="95">
        <v>4.1871528098735116</v>
      </c>
      <c r="F8" s="295">
        <v>-5.462761416610908</v>
      </c>
      <c r="G8" s="95">
        <v>-9.8518580778376013</v>
      </c>
      <c r="H8" s="95">
        <v>-3.2080924895616354</v>
      </c>
      <c r="I8" s="95">
        <v>13.501547676919664</v>
      </c>
      <c r="J8" s="95">
        <v>-8.4019999999999992</v>
      </c>
      <c r="K8" s="295">
        <v>-8.0079999999999991</v>
      </c>
      <c r="L8" s="93">
        <v>-9.8000000000000007</v>
      </c>
      <c r="M8" s="95">
        <v>15</v>
      </c>
      <c r="N8" s="95">
        <v>4.5999999999999996</v>
      </c>
      <c r="O8" s="95">
        <v>0.2</v>
      </c>
      <c r="P8" s="295">
        <v>10</v>
      </c>
      <c r="R8" s="172"/>
    </row>
    <row r="9" spans="1:19" x14ac:dyDescent="0.25">
      <c r="A9" s="32" t="s">
        <v>56</v>
      </c>
      <c r="B9" s="95">
        <v>0.31118000000000007</v>
      </c>
      <c r="C9" s="95">
        <v>-4.743000000000052E-2</v>
      </c>
      <c r="D9" s="95">
        <v>0.12299000000000002</v>
      </c>
      <c r="E9" s="95">
        <v>5.76389</v>
      </c>
      <c r="F9" s="295">
        <v>6.1506300000000005</v>
      </c>
      <c r="G9" s="95">
        <v>0.30604000000000003</v>
      </c>
      <c r="H9" s="95">
        <v>0.44291000000000003</v>
      </c>
      <c r="I9" s="95">
        <v>-0.15722000000000003</v>
      </c>
      <c r="J9" s="95">
        <v>0</v>
      </c>
      <c r="K9" s="295">
        <v>0.6</v>
      </c>
      <c r="L9" s="93">
        <v>-0.4</v>
      </c>
      <c r="M9" s="95">
        <v>0.8</v>
      </c>
      <c r="N9" s="95">
        <v>0.6</v>
      </c>
      <c r="O9" s="95">
        <v>1.2</v>
      </c>
      <c r="P9" s="295">
        <v>2.2000000000000002</v>
      </c>
      <c r="R9" s="172"/>
    </row>
    <row r="10" spans="1:19" x14ac:dyDescent="0.25">
      <c r="A10" s="32" t="s">
        <v>57</v>
      </c>
      <c r="B10" s="95">
        <v>6.3391599999999997</v>
      </c>
      <c r="C10" s="95">
        <v>5.5140400000000005</v>
      </c>
      <c r="D10" s="95">
        <v>3.5367999999999991</v>
      </c>
      <c r="E10" s="95">
        <v>2.4707799999999986</v>
      </c>
      <c r="F10" s="295">
        <v>17.860779999999998</v>
      </c>
      <c r="G10" s="95">
        <v>3.14385</v>
      </c>
      <c r="H10" s="95">
        <v>3.3777000000000004</v>
      </c>
      <c r="I10" s="95">
        <v>3.4967400000000008</v>
      </c>
      <c r="J10" s="95">
        <v>3.6392199999999995</v>
      </c>
      <c r="K10" s="295">
        <v>13.65751</v>
      </c>
      <c r="L10" s="93">
        <v>3.7</v>
      </c>
      <c r="M10" s="95">
        <v>-2.1</v>
      </c>
      <c r="N10" s="95">
        <v>-0.4</v>
      </c>
      <c r="O10" s="95">
        <v>9.4</v>
      </c>
      <c r="P10" s="295">
        <v>10.7</v>
      </c>
      <c r="R10" s="172"/>
    </row>
    <row r="11" spans="1:19" x14ac:dyDescent="0.25">
      <c r="A11" s="32" t="s">
        <v>58</v>
      </c>
      <c r="B11" s="95">
        <v>-4.3985000000000003</v>
      </c>
      <c r="C11" s="95">
        <v>-4.6230000000000002</v>
      </c>
      <c r="D11" s="95">
        <v>-18.3795</v>
      </c>
      <c r="E11" s="95">
        <v>-3.3481699999999983</v>
      </c>
      <c r="F11" s="295">
        <v>-30.749169999999999</v>
      </c>
      <c r="G11" s="95">
        <v>-2.1841999999999997</v>
      </c>
      <c r="H11" s="95">
        <v>-3.4436999999999998</v>
      </c>
      <c r="I11" s="95">
        <v>-2.5991000000000004</v>
      </c>
      <c r="J11" s="95">
        <v>-4.5718199999999998</v>
      </c>
      <c r="K11" s="295">
        <v>-12.798819999999999</v>
      </c>
      <c r="L11" s="93">
        <v>-3.4</v>
      </c>
      <c r="M11" s="95">
        <v>-3.8</v>
      </c>
      <c r="N11" s="95">
        <v>-3.1</v>
      </c>
      <c r="O11" s="95">
        <v>-7.5</v>
      </c>
      <c r="P11" s="295">
        <v>-17.8</v>
      </c>
      <c r="R11" s="172"/>
    </row>
    <row r="12" spans="1:19" x14ac:dyDescent="0.25">
      <c r="A12" s="32" t="s">
        <v>59</v>
      </c>
      <c r="B12" s="95">
        <v>0.24299000000000001</v>
      </c>
      <c r="C12" s="95">
        <v>0</v>
      </c>
      <c r="D12" s="95">
        <v>0.20199</v>
      </c>
      <c r="E12" s="95">
        <v>0.42601999999999995</v>
      </c>
      <c r="F12" s="295">
        <v>0.871</v>
      </c>
      <c r="G12" s="95">
        <v>3.0000000000000001E-3</v>
      </c>
      <c r="H12" s="95">
        <v>0</v>
      </c>
      <c r="I12" s="95">
        <v>7.0000000000000001E-3</v>
      </c>
      <c r="J12" s="95">
        <v>8.9999999999999993E-3</v>
      </c>
      <c r="K12" s="295">
        <v>1.9E-2</v>
      </c>
      <c r="L12" s="93">
        <v>0</v>
      </c>
      <c r="M12" s="95">
        <v>0.1</v>
      </c>
      <c r="N12" s="95">
        <v>0.1</v>
      </c>
      <c r="O12" s="95">
        <v>0.2</v>
      </c>
      <c r="P12" s="295">
        <v>0.3</v>
      </c>
      <c r="R12" s="172"/>
    </row>
    <row r="13" spans="1:19" x14ac:dyDescent="0.25">
      <c r="A13" s="32" t="s">
        <v>60</v>
      </c>
      <c r="B13" s="95">
        <v>0.90682000000000007</v>
      </c>
      <c r="C13" s="95">
        <v>1.11243</v>
      </c>
      <c r="D13" s="95">
        <v>9.9999999999909054E-6</v>
      </c>
      <c r="E13" s="95">
        <v>-4.3508900000000006</v>
      </c>
      <c r="F13" s="295">
        <v>-2.3316300000000001</v>
      </c>
      <c r="G13" s="95">
        <v>0.15098</v>
      </c>
      <c r="H13" s="95">
        <v>2.8085900000000001</v>
      </c>
      <c r="I13" s="95">
        <v>0.38842999999999983</v>
      </c>
      <c r="J13" s="95">
        <v>-2.3E-2</v>
      </c>
      <c r="K13" s="295">
        <v>-3.2869999999999999</v>
      </c>
      <c r="L13" s="93">
        <v>-1.5</v>
      </c>
      <c r="M13" s="95">
        <v>-0.4</v>
      </c>
      <c r="N13" s="95">
        <v>-0.4</v>
      </c>
      <c r="O13" s="95">
        <v>-0.5</v>
      </c>
      <c r="P13" s="295">
        <v>-2.8</v>
      </c>
      <c r="R13" s="172"/>
    </row>
    <row r="14" spans="1:19" x14ac:dyDescent="0.25">
      <c r="A14" s="131" t="s">
        <v>106</v>
      </c>
      <c r="B14" s="95">
        <v>0</v>
      </c>
      <c r="C14" s="95">
        <v>-6.5469999999999997</v>
      </c>
      <c r="D14" s="95">
        <v>0</v>
      </c>
      <c r="E14" s="95">
        <v>0</v>
      </c>
      <c r="F14" s="295">
        <v>-6.5469999999999997</v>
      </c>
      <c r="G14" s="95">
        <v>0</v>
      </c>
      <c r="H14" s="95">
        <v>0</v>
      </c>
      <c r="I14" s="95">
        <v>-19.600000000000001</v>
      </c>
      <c r="J14" s="95">
        <v>-1.5</v>
      </c>
      <c r="K14" s="295">
        <v>-21.1</v>
      </c>
      <c r="L14" s="93">
        <v>0</v>
      </c>
      <c r="M14" s="95">
        <v>-10.7</v>
      </c>
      <c r="N14" s="95">
        <v>0</v>
      </c>
      <c r="O14" s="95">
        <v>0</v>
      </c>
      <c r="P14" s="295">
        <v>-10.7</v>
      </c>
      <c r="R14" s="172"/>
      <c r="S14" s="316"/>
    </row>
    <row r="15" spans="1:19" x14ac:dyDescent="0.25">
      <c r="A15" s="32" t="s">
        <v>61</v>
      </c>
      <c r="B15" s="95">
        <v>1.4999999999999999E-2</v>
      </c>
      <c r="C15" s="95">
        <v>-1.1791800000000001</v>
      </c>
      <c r="D15" s="95">
        <v>5.4700000000000269E-3</v>
      </c>
      <c r="E15" s="95">
        <v>1.2016100000000001</v>
      </c>
      <c r="F15" s="295">
        <v>4.2900000000000098E-2</v>
      </c>
      <c r="G15" s="95">
        <v>2.1569999999999999E-2</v>
      </c>
      <c r="H15" s="95">
        <v>3.8601499999999995</v>
      </c>
      <c r="I15" s="95">
        <v>0</v>
      </c>
      <c r="J15" s="95">
        <v>1.9249400000000001</v>
      </c>
      <c r="K15" s="295">
        <v>5.8066599999999999</v>
      </c>
      <c r="L15" s="93">
        <v>0</v>
      </c>
      <c r="M15" s="95">
        <v>0</v>
      </c>
      <c r="N15" s="95">
        <v>0</v>
      </c>
      <c r="O15" s="95">
        <v>0</v>
      </c>
      <c r="P15" s="295">
        <v>0</v>
      </c>
      <c r="R15" s="172"/>
    </row>
    <row r="16" spans="1:19" x14ac:dyDescent="0.25">
      <c r="A16" s="32" t="s">
        <v>62</v>
      </c>
      <c r="B16" s="95">
        <v>11.515180000000001</v>
      </c>
      <c r="C16" s="95">
        <v>12.009610000000004</v>
      </c>
      <c r="D16" s="95">
        <v>11.962489999999994</v>
      </c>
      <c r="E16" s="95">
        <v>12.760069999999999</v>
      </c>
      <c r="F16" s="295">
        <v>48.247349999999997</v>
      </c>
      <c r="G16" s="95">
        <v>13.00422</v>
      </c>
      <c r="H16" s="95">
        <v>14.25474</v>
      </c>
      <c r="I16" s="95">
        <v>18.032030000000006</v>
      </c>
      <c r="J16" s="95">
        <v>5.82</v>
      </c>
      <c r="K16" s="295">
        <v>51.1</v>
      </c>
      <c r="L16" s="93">
        <v>13.5</v>
      </c>
      <c r="M16" s="95">
        <v>12.8</v>
      </c>
      <c r="N16" s="95">
        <v>12.7</v>
      </c>
      <c r="O16" s="95">
        <v>12.5</v>
      </c>
      <c r="P16" s="295">
        <v>51.4</v>
      </c>
      <c r="R16" s="172"/>
    </row>
    <row r="17" spans="1:19" x14ac:dyDescent="0.25">
      <c r="A17" s="32" t="s">
        <v>63</v>
      </c>
      <c r="B17" s="95">
        <v>0</v>
      </c>
      <c r="C17" s="95">
        <v>0</v>
      </c>
      <c r="D17" s="95">
        <v>0</v>
      </c>
      <c r="E17" s="95">
        <v>0</v>
      </c>
      <c r="F17" s="295">
        <v>0</v>
      </c>
      <c r="G17" s="95">
        <v>0</v>
      </c>
      <c r="H17" s="95">
        <v>0</v>
      </c>
      <c r="I17" s="95">
        <v>0</v>
      </c>
      <c r="J17" s="95">
        <v>0</v>
      </c>
      <c r="K17" s="295">
        <v>0</v>
      </c>
      <c r="L17" s="93">
        <v>0</v>
      </c>
      <c r="M17" s="95">
        <v>0</v>
      </c>
      <c r="N17" s="95">
        <v>0</v>
      </c>
      <c r="O17" s="95">
        <v>0</v>
      </c>
      <c r="P17" s="295">
        <v>0</v>
      </c>
      <c r="R17" s="172"/>
    </row>
    <row r="18" spans="1:19" x14ac:dyDescent="0.25">
      <c r="A18" s="32" t="s">
        <v>64</v>
      </c>
      <c r="B18" s="95">
        <v>-5.1833</v>
      </c>
      <c r="C18" s="95">
        <v>2.2568000000000001</v>
      </c>
      <c r="D18" s="95">
        <v>1.6648000000000001</v>
      </c>
      <c r="E18" s="95">
        <v>1.5755299999999999</v>
      </c>
      <c r="F18" s="295">
        <v>0.31383</v>
      </c>
      <c r="G18" s="95">
        <v>-1.1619999999999998E-2</v>
      </c>
      <c r="H18" s="95">
        <v>-0.10904999999999999</v>
      </c>
      <c r="I18" s="95">
        <v>-0.18777999999999997</v>
      </c>
      <c r="J18" s="95">
        <v>2.589E-2</v>
      </c>
      <c r="K18" s="295">
        <v>-0.25600000000000001</v>
      </c>
      <c r="L18" s="93">
        <v>0.1</v>
      </c>
      <c r="M18" s="95">
        <v>6.1</v>
      </c>
      <c r="N18" s="95">
        <v>2.1</v>
      </c>
      <c r="O18" s="95">
        <v>0.9</v>
      </c>
      <c r="P18" s="295">
        <v>9.1999999999999993</v>
      </c>
      <c r="R18" s="172"/>
    </row>
    <row r="19" spans="1:19" ht="30" x14ac:dyDescent="0.25">
      <c r="A19" s="37" t="s">
        <v>65</v>
      </c>
      <c r="B19" s="95">
        <v>-3.1964300000000132</v>
      </c>
      <c r="C19" s="95">
        <v>-25.10229</v>
      </c>
      <c r="D19" s="95">
        <v>-36.015159999999995</v>
      </c>
      <c r="E19" s="95">
        <v>-15.124650000000038</v>
      </c>
      <c r="F19" s="295">
        <v>-79.438530000000043</v>
      </c>
      <c r="G19" s="95">
        <v>-8.1417519221623955</v>
      </c>
      <c r="H19" s="95">
        <v>-30.928647510438349</v>
      </c>
      <c r="I19" s="95">
        <v>-1.3615076769196677</v>
      </c>
      <c r="J19" s="95">
        <v>8.8249999999999993</v>
      </c>
      <c r="K19" s="295">
        <v>-31.6</v>
      </c>
      <c r="L19" s="93">
        <v>-4.9000000000000004</v>
      </c>
      <c r="M19" s="95">
        <f>-17.8-5.2</f>
        <v>-23</v>
      </c>
      <c r="N19" s="95">
        <v>-15.7</v>
      </c>
      <c r="O19" s="95">
        <v>2.8</v>
      </c>
      <c r="P19" s="295">
        <v>-40.799999999999997</v>
      </c>
      <c r="R19" s="172"/>
      <c r="S19" s="316"/>
    </row>
    <row r="20" spans="1:19" x14ac:dyDescent="0.25">
      <c r="A20" s="38" t="s">
        <v>66</v>
      </c>
      <c r="B20" s="124">
        <v>4.8338899059475109</v>
      </c>
      <c r="C20" s="124">
        <v>-26.922824132431938</v>
      </c>
      <c r="D20" s="124">
        <v>-34.515010000000004</v>
      </c>
      <c r="E20" s="124">
        <v>5.561342809873473</v>
      </c>
      <c r="F20" s="306">
        <v>-51.04260141661095</v>
      </c>
      <c r="G20" s="124">
        <v>-3.5597699999999968</v>
      </c>
      <c r="H20" s="124">
        <v>-12.945399999999983</v>
      </c>
      <c r="I20" s="124">
        <v>11.520140000000003</v>
      </c>
      <c r="J20" s="124">
        <v>5.67</v>
      </c>
      <c r="K20" s="306">
        <v>0.7</v>
      </c>
      <c r="L20" s="245">
        <f>SUM(L8:L19)</f>
        <v>-2.7000000000000006</v>
      </c>
      <c r="M20" s="245">
        <f>SUM(M8:M19)</f>
        <v>-5.1999999999999957</v>
      </c>
      <c r="N20" s="245">
        <f>SUM(N8:N19)</f>
        <v>0.5</v>
      </c>
      <c r="O20" s="245">
        <f>SUM(O8:O19)</f>
        <v>19.2</v>
      </c>
      <c r="P20" s="306">
        <v>11.7</v>
      </c>
      <c r="R20" s="172"/>
    </row>
    <row r="21" spans="1:19" x14ac:dyDescent="0.25">
      <c r="A21" s="32"/>
      <c r="B21" s="125"/>
      <c r="C21" s="125"/>
      <c r="D21" s="125"/>
      <c r="E21" s="125"/>
      <c r="F21" s="307"/>
      <c r="G21" s="125"/>
      <c r="H21" s="125"/>
      <c r="I21" s="125"/>
      <c r="J21" s="125"/>
      <c r="K21" s="307"/>
      <c r="L21" s="247"/>
      <c r="M21" s="125">
        <v>0</v>
      </c>
      <c r="N21" s="125"/>
      <c r="O21" s="125"/>
      <c r="P21" s="307"/>
    </row>
    <row r="22" spans="1:19" x14ac:dyDescent="0.25">
      <c r="A22" s="32" t="s">
        <v>67</v>
      </c>
      <c r="B22" s="95">
        <v>-5.1749999999999998</v>
      </c>
      <c r="C22" s="95">
        <v>-0.70118000000000025</v>
      </c>
      <c r="D22" s="95">
        <v>-3.8713899999999994</v>
      </c>
      <c r="E22" s="95">
        <v>-11.90643</v>
      </c>
      <c r="F22" s="295">
        <v>-21.654</v>
      </c>
      <c r="G22" s="95">
        <v>-55.15</v>
      </c>
      <c r="H22" s="95">
        <v>-4.1591299999999976</v>
      </c>
      <c r="I22" s="95">
        <v>-5.2394100000000039</v>
      </c>
      <c r="J22" s="95">
        <v>-14.137510000000002</v>
      </c>
      <c r="K22" s="295">
        <v>-78.686050000000009</v>
      </c>
      <c r="L22" s="93">
        <v>-6</v>
      </c>
      <c r="M22" s="95">
        <v>-7.7</v>
      </c>
      <c r="N22" s="95">
        <v>-10.6</v>
      </c>
      <c r="O22" s="95">
        <v>-15.8</v>
      </c>
      <c r="P22" s="295">
        <v>-40</v>
      </c>
      <c r="R22" s="172"/>
    </row>
    <row r="23" spans="1:19" x14ac:dyDescent="0.25">
      <c r="A23" s="32" t="s">
        <v>185</v>
      </c>
      <c r="B23" s="95">
        <v>0</v>
      </c>
      <c r="C23" s="95">
        <v>0</v>
      </c>
      <c r="D23" s="95">
        <v>0</v>
      </c>
      <c r="E23" s="95">
        <v>0</v>
      </c>
      <c r="F23" s="295">
        <v>0</v>
      </c>
      <c r="G23" s="95">
        <v>0</v>
      </c>
      <c r="H23" s="95">
        <v>0</v>
      </c>
      <c r="I23" s="95">
        <v>0</v>
      </c>
      <c r="J23" s="95">
        <v>0</v>
      </c>
      <c r="K23" s="295">
        <v>0</v>
      </c>
      <c r="L23" s="93">
        <v>0</v>
      </c>
      <c r="M23" s="93">
        <v>-2</v>
      </c>
      <c r="N23" s="95">
        <v>0</v>
      </c>
      <c r="O23" s="95">
        <v>0</v>
      </c>
      <c r="P23" s="295">
        <v>-2</v>
      </c>
      <c r="R23" s="172"/>
    </row>
    <row r="24" spans="1:19" x14ac:dyDescent="0.25">
      <c r="A24" s="32" t="s">
        <v>68</v>
      </c>
      <c r="B24" s="95">
        <v>0</v>
      </c>
      <c r="C24" s="95">
        <v>7.9450000000000003</v>
      </c>
      <c r="D24" s="95">
        <v>-10</v>
      </c>
      <c r="E24" s="95">
        <v>0</v>
      </c>
      <c r="F24" s="295">
        <v>-2.0550000000000002</v>
      </c>
      <c r="G24" s="95">
        <v>-0.58299999999999996</v>
      </c>
      <c r="H24" s="95">
        <v>-0.376</v>
      </c>
      <c r="I24" s="95">
        <v>-0.48799999999999999</v>
      </c>
      <c r="J24" s="95">
        <v>-0.97355000000000014</v>
      </c>
      <c r="K24" s="295">
        <v>-2.42055</v>
      </c>
      <c r="L24" s="93">
        <v>-1.4</v>
      </c>
      <c r="M24" s="95">
        <v>-0.7</v>
      </c>
      <c r="N24" s="95">
        <v>0</v>
      </c>
      <c r="O24" s="95">
        <v>-0.5</v>
      </c>
      <c r="P24" s="295">
        <v>-2.6</v>
      </c>
      <c r="R24" s="172"/>
    </row>
    <row r="25" spans="1:19" x14ac:dyDescent="0.25">
      <c r="A25" s="32" t="s">
        <v>69</v>
      </c>
      <c r="B25" s="95">
        <v>0</v>
      </c>
      <c r="C25" s="95">
        <v>0</v>
      </c>
      <c r="D25" s="95">
        <v>0</v>
      </c>
      <c r="E25" s="95">
        <v>0</v>
      </c>
      <c r="F25" s="295">
        <v>0</v>
      </c>
      <c r="G25" s="95">
        <v>0</v>
      </c>
      <c r="H25" s="95">
        <v>0</v>
      </c>
      <c r="I25" s="95">
        <v>0</v>
      </c>
      <c r="J25" s="95">
        <v>0</v>
      </c>
      <c r="K25" s="295">
        <v>0</v>
      </c>
      <c r="L25" s="93">
        <v>0</v>
      </c>
      <c r="M25" s="95">
        <v>0</v>
      </c>
      <c r="N25" s="95">
        <v>0</v>
      </c>
      <c r="O25" s="95">
        <v>0</v>
      </c>
      <c r="P25" s="295">
        <v>0</v>
      </c>
    </row>
    <row r="26" spans="1:19" x14ac:dyDescent="0.25">
      <c r="A26" s="32" t="s">
        <v>70</v>
      </c>
      <c r="B26" s="95">
        <v>0</v>
      </c>
      <c r="C26" s="95">
        <v>0</v>
      </c>
      <c r="D26" s="95">
        <v>0</v>
      </c>
      <c r="E26" s="95">
        <v>0</v>
      </c>
      <c r="F26" s="295">
        <v>0</v>
      </c>
      <c r="G26" s="95">
        <v>0</v>
      </c>
      <c r="H26" s="95">
        <v>0</v>
      </c>
      <c r="I26" s="95">
        <v>0</v>
      </c>
      <c r="J26" s="95">
        <v>0</v>
      </c>
      <c r="K26" s="295">
        <v>0</v>
      </c>
      <c r="L26" s="93">
        <v>0</v>
      </c>
      <c r="M26" s="95">
        <v>0</v>
      </c>
      <c r="N26" s="95">
        <v>0</v>
      </c>
      <c r="O26" s="95">
        <v>0</v>
      </c>
      <c r="P26" s="295">
        <v>0</v>
      </c>
    </row>
    <row r="27" spans="1:19" x14ac:dyDescent="0.25">
      <c r="A27" s="131" t="s">
        <v>71</v>
      </c>
      <c r="B27" s="95">
        <v>0.15870000000000073</v>
      </c>
      <c r="C27" s="95">
        <v>21.6343</v>
      </c>
      <c r="D27" s="95">
        <v>0</v>
      </c>
      <c r="E27" s="95">
        <v>0.219</v>
      </c>
      <c r="F27" s="295">
        <v>22.012</v>
      </c>
      <c r="G27" s="95">
        <v>0</v>
      </c>
      <c r="H27" s="95">
        <v>0</v>
      </c>
      <c r="I27" s="95">
        <v>0</v>
      </c>
      <c r="J27" s="95">
        <v>1.9</v>
      </c>
      <c r="K27" s="295">
        <v>1.9</v>
      </c>
      <c r="L27" s="93">
        <v>0</v>
      </c>
      <c r="M27" s="93">
        <v>0</v>
      </c>
      <c r="N27" s="95">
        <v>0</v>
      </c>
      <c r="O27" s="95">
        <v>0</v>
      </c>
      <c r="P27" s="295">
        <v>0</v>
      </c>
    </row>
    <row r="28" spans="1:19" x14ac:dyDescent="0.25">
      <c r="A28" s="131" t="s">
        <v>184</v>
      </c>
      <c r="B28" s="95"/>
      <c r="C28" s="95"/>
      <c r="D28" s="95"/>
      <c r="E28" s="95"/>
      <c r="F28" s="295"/>
      <c r="G28" s="95"/>
      <c r="H28" s="95"/>
      <c r="I28" s="95"/>
      <c r="J28" s="95"/>
      <c r="K28" s="295"/>
      <c r="L28" s="93">
        <v>0</v>
      </c>
      <c r="M28" s="95">
        <v>-11.1</v>
      </c>
      <c r="N28" s="95">
        <v>0</v>
      </c>
      <c r="O28" s="95">
        <v>0</v>
      </c>
      <c r="P28" s="295">
        <v>-11.1</v>
      </c>
      <c r="R28" s="172"/>
    </row>
    <row r="29" spans="1:19" x14ac:dyDescent="0.25">
      <c r="A29" s="131" t="s">
        <v>183</v>
      </c>
      <c r="B29" s="95">
        <v>0</v>
      </c>
      <c r="C29" s="95">
        <v>0</v>
      </c>
      <c r="D29" s="95">
        <v>0</v>
      </c>
      <c r="E29" s="95">
        <v>0</v>
      </c>
      <c r="F29" s="295">
        <v>0</v>
      </c>
      <c r="G29" s="95">
        <v>0</v>
      </c>
      <c r="H29" s="95">
        <v>0</v>
      </c>
      <c r="I29" s="95">
        <v>0</v>
      </c>
      <c r="J29" s="95">
        <v>0</v>
      </c>
      <c r="K29" s="295">
        <v>0</v>
      </c>
      <c r="L29" s="95">
        <v>0</v>
      </c>
      <c r="M29" s="95">
        <v>0</v>
      </c>
      <c r="N29" s="95">
        <v>0</v>
      </c>
      <c r="O29" s="95">
        <v>2.8</v>
      </c>
      <c r="P29" s="295">
        <v>2.8</v>
      </c>
      <c r="R29" s="172"/>
    </row>
    <row r="30" spans="1:19" x14ac:dyDescent="0.25">
      <c r="A30" s="39" t="s">
        <v>72</v>
      </c>
      <c r="B30" s="95">
        <v>-3.9999999999997698E-4</v>
      </c>
      <c r="C30" s="95">
        <v>3.2000000000004979E-4</v>
      </c>
      <c r="D30" s="95">
        <v>0</v>
      </c>
      <c r="E30" s="95">
        <v>-0.35592000000000007</v>
      </c>
      <c r="F30" s="295">
        <v>-0.35599999999999998</v>
      </c>
      <c r="G30" s="95">
        <v>2.5000000000000001E-2</v>
      </c>
      <c r="H30" s="95">
        <v>0</v>
      </c>
      <c r="I30" s="95">
        <v>-3.0000000000000001E-3</v>
      </c>
      <c r="J30" s="95">
        <v>0</v>
      </c>
      <c r="K30" s="295">
        <v>2.1999999999999999E-2</v>
      </c>
      <c r="L30" s="93">
        <v>0</v>
      </c>
      <c r="M30" s="95">
        <v>0</v>
      </c>
      <c r="N30" s="95">
        <v>0</v>
      </c>
      <c r="O30" s="95">
        <v>0</v>
      </c>
      <c r="P30" s="295">
        <v>2.1999999999999999E-2</v>
      </c>
      <c r="R30" s="172"/>
    </row>
    <row r="31" spans="1:19" x14ac:dyDescent="0.25">
      <c r="A31" s="38" t="s">
        <v>73</v>
      </c>
      <c r="B31" s="124">
        <v>-5.0166999999999993</v>
      </c>
      <c r="C31" s="124">
        <v>28.878439999999998</v>
      </c>
      <c r="D31" s="124">
        <v>-13.87139</v>
      </c>
      <c r="E31" s="124">
        <v>-12.04335</v>
      </c>
      <c r="F31" s="306">
        <v>-2.0529999999999999</v>
      </c>
      <c r="G31" s="124">
        <v>-55.707999999999998</v>
      </c>
      <c r="H31" s="124">
        <v>-4.535129999999997</v>
      </c>
      <c r="I31" s="124">
        <v>-5.7304100000000036</v>
      </c>
      <c r="J31" s="124">
        <v>-13.211</v>
      </c>
      <c r="K31" s="306">
        <v>-79.2</v>
      </c>
      <c r="L31" s="245">
        <v>-7.4</v>
      </c>
      <c r="M31" s="124">
        <f>SUM(M22:M29)</f>
        <v>-21.5</v>
      </c>
      <c r="N31" s="124">
        <v>-10.6</v>
      </c>
      <c r="O31" s="124">
        <v>-13.5</v>
      </c>
      <c r="P31" s="306">
        <v>-52.9</v>
      </c>
      <c r="R31" s="172"/>
    </row>
    <row r="32" spans="1:19" x14ac:dyDescent="0.25">
      <c r="A32" s="40"/>
      <c r="B32" s="126"/>
      <c r="C32" s="126"/>
      <c r="D32" s="126"/>
      <c r="E32" s="126"/>
      <c r="F32" s="308"/>
      <c r="G32" s="126"/>
      <c r="H32" s="126"/>
      <c r="I32" s="126"/>
      <c r="J32" s="126"/>
      <c r="K32" s="308"/>
      <c r="L32" s="248"/>
      <c r="M32" s="126"/>
      <c r="N32" s="126"/>
      <c r="O32" s="126"/>
      <c r="P32" s="308"/>
    </row>
    <row r="33" spans="1:18" x14ac:dyDescent="0.25">
      <c r="A33" s="41" t="s">
        <v>74</v>
      </c>
      <c r="B33" s="95">
        <v>-12.8986</v>
      </c>
      <c r="C33" s="95">
        <v>2.1257000000000006</v>
      </c>
      <c r="D33" s="95">
        <v>-11.377699999999999</v>
      </c>
      <c r="E33" s="95">
        <v>5.6885000000000003</v>
      </c>
      <c r="F33" s="295">
        <v>-16.4621</v>
      </c>
      <c r="G33" s="95">
        <v>7.46495</v>
      </c>
      <c r="H33" s="95">
        <v>-8.22485</v>
      </c>
      <c r="I33" s="95">
        <v>2.1157599999999999</v>
      </c>
      <c r="J33" s="95">
        <v>2.8356400000000002</v>
      </c>
      <c r="K33" s="295">
        <v>4.1914999999999996</v>
      </c>
      <c r="L33" s="93">
        <v>21.4</v>
      </c>
      <c r="M33" s="95">
        <v>-2.7</v>
      </c>
      <c r="N33" s="95">
        <v>7.4</v>
      </c>
      <c r="O33" s="95">
        <v>-9.6999999999999993</v>
      </c>
      <c r="P33" s="295">
        <v>16.5</v>
      </c>
      <c r="R33" s="172"/>
    </row>
    <row r="34" spans="1:18" x14ac:dyDescent="0.25">
      <c r="A34" s="32" t="s">
        <v>91</v>
      </c>
      <c r="B34" s="95">
        <v>-4.8390000000000004</v>
      </c>
      <c r="C34" s="95">
        <v>93.050449999999984</v>
      </c>
      <c r="D34" s="95">
        <v>-170.38046</v>
      </c>
      <c r="E34" s="95">
        <v>-1.5880000000000001</v>
      </c>
      <c r="F34" s="295">
        <v>-83.757010000000008</v>
      </c>
      <c r="G34" s="95">
        <v>54.997900000000001</v>
      </c>
      <c r="H34" s="95">
        <v>24.07818</v>
      </c>
      <c r="I34" s="95">
        <v>-0.56588999999999945</v>
      </c>
      <c r="J34" s="95">
        <v>-3.7867099999999918</v>
      </c>
      <c r="K34" s="295">
        <v>74.723480000000009</v>
      </c>
      <c r="L34" s="93">
        <v>-3.4</v>
      </c>
      <c r="M34" s="95">
        <v>26.9</v>
      </c>
      <c r="N34" s="95">
        <v>-0.6</v>
      </c>
      <c r="O34" s="95">
        <v>12.8</v>
      </c>
      <c r="P34" s="295">
        <v>35.700000000000003</v>
      </c>
      <c r="R34" s="172"/>
    </row>
    <row r="35" spans="1:18" x14ac:dyDescent="0.25">
      <c r="A35" s="32" t="s">
        <v>75</v>
      </c>
      <c r="B35" s="95">
        <v>16</v>
      </c>
      <c r="C35" s="95">
        <v>7</v>
      </c>
      <c r="D35" s="95">
        <v>0</v>
      </c>
      <c r="E35" s="172">
        <v>0</v>
      </c>
      <c r="F35" s="295">
        <v>23</v>
      </c>
      <c r="G35" s="95">
        <v>0</v>
      </c>
      <c r="H35" s="95">
        <v>0</v>
      </c>
      <c r="I35" s="95">
        <v>0</v>
      </c>
      <c r="J35" s="95">
        <v>0</v>
      </c>
      <c r="K35" s="295">
        <v>0</v>
      </c>
      <c r="L35" s="93">
        <v>0</v>
      </c>
      <c r="M35" s="95">
        <v>0</v>
      </c>
      <c r="N35" s="95">
        <v>0</v>
      </c>
      <c r="O35" s="95">
        <v>0</v>
      </c>
      <c r="P35" s="295">
        <v>0</v>
      </c>
      <c r="R35" s="172"/>
    </row>
    <row r="36" spans="1:18" x14ac:dyDescent="0.25">
      <c r="A36" s="32" t="s">
        <v>107</v>
      </c>
      <c r="B36" s="95">
        <v>0</v>
      </c>
      <c r="C36" s="95">
        <v>-96.795000000000002</v>
      </c>
      <c r="D36" s="95">
        <v>0</v>
      </c>
      <c r="E36" s="95">
        <v>0</v>
      </c>
      <c r="F36" s="295">
        <v>-96.795000000000002</v>
      </c>
      <c r="G36" s="95">
        <v>0</v>
      </c>
      <c r="H36" s="95">
        <v>0</v>
      </c>
      <c r="I36" s="95">
        <v>0</v>
      </c>
      <c r="J36" s="95">
        <v>0</v>
      </c>
      <c r="K36" s="295">
        <v>0</v>
      </c>
      <c r="L36" s="93">
        <v>0</v>
      </c>
      <c r="M36" s="95">
        <v>0</v>
      </c>
      <c r="N36" s="95">
        <v>0</v>
      </c>
      <c r="O36" s="95">
        <v>0</v>
      </c>
      <c r="P36" s="295">
        <v>0</v>
      </c>
      <c r="R36" s="172"/>
    </row>
    <row r="37" spans="1:18" x14ac:dyDescent="0.25">
      <c r="A37" s="32" t="s">
        <v>92</v>
      </c>
      <c r="B37" s="95">
        <v>0</v>
      </c>
      <c r="C37" s="95">
        <v>0</v>
      </c>
      <c r="D37" s="95">
        <v>224.173</v>
      </c>
      <c r="E37" s="95">
        <v>4.4999999999999997E-3</v>
      </c>
      <c r="F37" s="295">
        <v>224.17750000000001</v>
      </c>
      <c r="G37" s="95">
        <v>0</v>
      </c>
      <c r="H37" s="95">
        <v>0</v>
      </c>
      <c r="I37" s="95">
        <v>4.0000000000000001E-3</v>
      </c>
      <c r="J37" s="95">
        <v>0</v>
      </c>
      <c r="K37" s="295">
        <v>4.0000000000000001E-3</v>
      </c>
      <c r="L37" s="93">
        <v>0</v>
      </c>
      <c r="M37" s="93">
        <v>0.4</v>
      </c>
      <c r="N37" s="93">
        <v>-0.2</v>
      </c>
      <c r="O37" s="93">
        <v>0</v>
      </c>
      <c r="P37" s="295">
        <v>0.2</v>
      </c>
      <c r="R37" s="172"/>
    </row>
    <row r="38" spans="1:18" x14ac:dyDescent="0.25">
      <c r="A38" s="31"/>
      <c r="B38" s="95">
        <v>0</v>
      </c>
      <c r="C38" s="95">
        <v>0</v>
      </c>
      <c r="D38" s="95">
        <v>0</v>
      </c>
      <c r="E38" s="95">
        <v>0</v>
      </c>
      <c r="F38" s="295">
        <v>0</v>
      </c>
      <c r="G38" s="95">
        <v>0</v>
      </c>
      <c r="H38" s="95">
        <v>0</v>
      </c>
      <c r="I38" s="95">
        <v>0</v>
      </c>
      <c r="J38" s="95">
        <v>0</v>
      </c>
      <c r="K38" s="295">
        <v>0</v>
      </c>
      <c r="L38" s="93">
        <v>0</v>
      </c>
      <c r="M38" s="95">
        <v>0</v>
      </c>
      <c r="N38" s="95">
        <v>0</v>
      </c>
      <c r="O38" s="95">
        <v>0</v>
      </c>
      <c r="P38" s="295">
        <v>0</v>
      </c>
    </row>
    <row r="39" spans="1:18" x14ac:dyDescent="0.25">
      <c r="A39" s="39" t="s">
        <v>76</v>
      </c>
      <c r="B39" s="95">
        <v>0</v>
      </c>
      <c r="C39" s="95">
        <v>0</v>
      </c>
      <c r="D39" s="95">
        <v>0</v>
      </c>
      <c r="E39" s="95">
        <v>0</v>
      </c>
      <c r="F39" s="295">
        <v>0</v>
      </c>
      <c r="G39" s="95">
        <v>0</v>
      </c>
      <c r="H39" s="95">
        <v>0</v>
      </c>
      <c r="I39" s="95">
        <v>0</v>
      </c>
      <c r="J39" s="95">
        <v>0</v>
      </c>
      <c r="K39" s="295">
        <v>0</v>
      </c>
      <c r="L39" s="95">
        <v>0</v>
      </c>
      <c r="M39" s="95">
        <v>0</v>
      </c>
      <c r="N39" s="95">
        <v>0</v>
      </c>
      <c r="O39" s="95">
        <v>0</v>
      </c>
      <c r="P39" s="295">
        <v>0</v>
      </c>
    </row>
    <row r="40" spans="1:18" x14ac:dyDescent="0.25">
      <c r="A40" s="38" t="s">
        <v>77</v>
      </c>
      <c r="B40" s="124">
        <v>-1.7375999999999985</v>
      </c>
      <c r="C40" s="124">
        <v>5.3811499999999794</v>
      </c>
      <c r="D40" s="124">
        <v>42.414839999999998</v>
      </c>
      <c r="E40" s="124">
        <v>4.1050000000000004</v>
      </c>
      <c r="F40" s="306">
        <v>50.163389999999985</v>
      </c>
      <c r="G40" s="124">
        <v>62.462849999999996</v>
      </c>
      <c r="H40" s="124">
        <v>15.85333</v>
      </c>
      <c r="I40" s="124">
        <v>1.5538700000000003</v>
      </c>
      <c r="J40" s="124">
        <v>-0.95106999999999153</v>
      </c>
      <c r="K40" s="306">
        <v>78.918980000000005</v>
      </c>
      <c r="L40" s="245">
        <v>18</v>
      </c>
      <c r="M40" s="124">
        <f>SUM(M33:M39)</f>
        <v>24.599999999999998</v>
      </c>
      <c r="N40" s="124">
        <v>6.7</v>
      </c>
      <c r="O40" s="124">
        <v>3.1</v>
      </c>
      <c r="P40" s="306">
        <v>52.4</v>
      </c>
      <c r="R40" s="172"/>
    </row>
    <row r="41" spans="1:18" x14ac:dyDescent="0.25">
      <c r="A41" s="40"/>
      <c r="B41" s="125"/>
      <c r="C41" s="125"/>
      <c r="D41" s="125"/>
      <c r="E41" s="125"/>
      <c r="F41" s="307"/>
      <c r="G41" s="125"/>
      <c r="H41" s="125"/>
      <c r="I41" s="125"/>
      <c r="J41" s="125"/>
      <c r="K41" s="307"/>
      <c r="L41" s="93"/>
      <c r="M41" s="95"/>
      <c r="N41" s="95"/>
      <c r="O41" s="125"/>
      <c r="P41" s="307"/>
    </row>
    <row r="42" spans="1:18" x14ac:dyDescent="0.25">
      <c r="A42" s="42" t="s">
        <v>78</v>
      </c>
      <c r="B42" s="127">
        <v>-1.9204100940524869</v>
      </c>
      <c r="C42" s="127">
        <v>7.3367658675680394</v>
      </c>
      <c r="D42" s="127">
        <v>-5.9715600000000046</v>
      </c>
      <c r="E42" s="127">
        <v>-2.3770071901265273</v>
      </c>
      <c r="F42" s="309">
        <v>-2.9322114166109676</v>
      </c>
      <c r="G42" s="127">
        <v>3.1950800000000017</v>
      </c>
      <c r="H42" s="127">
        <v>-1.6271999999999807</v>
      </c>
      <c r="I42" s="127">
        <v>7.3436000000000003</v>
      </c>
      <c r="J42" s="127">
        <v>-8.4584200000000109</v>
      </c>
      <c r="K42" s="309">
        <v>0.45305999999999769</v>
      </c>
      <c r="L42" s="127">
        <v>7.9</v>
      </c>
      <c r="M42" s="127">
        <v>-2</v>
      </c>
      <c r="N42" s="127">
        <v>-3.6</v>
      </c>
      <c r="O42" s="127">
        <v>8.8000000000000007</v>
      </c>
      <c r="P42" s="309">
        <v>11.2</v>
      </c>
    </row>
    <row r="43" spans="1:18" x14ac:dyDescent="0.25">
      <c r="A43" s="32" t="s">
        <v>79</v>
      </c>
      <c r="B43" s="125">
        <v>0</v>
      </c>
      <c r="C43" s="125">
        <v>0</v>
      </c>
      <c r="D43" s="125">
        <v>0</v>
      </c>
      <c r="E43" s="125">
        <v>0</v>
      </c>
      <c r="F43" s="307">
        <v>0</v>
      </c>
      <c r="G43" s="125">
        <v>0</v>
      </c>
      <c r="H43" s="125">
        <v>0</v>
      </c>
      <c r="I43" s="125">
        <v>0</v>
      </c>
      <c r="J43" s="125">
        <v>0</v>
      </c>
      <c r="K43" s="307">
        <v>0</v>
      </c>
      <c r="L43" s="125">
        <v>0</v>
      </c>
      <c r="M43" s="125">
        <v>0</v>
      </c>
      <c r="N43" s="125">
        <v>0</v>
      </c>
      <c r="O43" s="125">
        <v>0</v>
      </c>
      <c r="P43" s="307">
        <v>0</v>
      </c>
    </row>
    <row r="44" spans="1:18" x14ac:dyDescent="0.25">
      <c r="A44" s="40" t="s">
        <v>93</v>
      </c>
      <c r="B44" s="128">
        <v>13.610200000000013</v>
      </c>
      <c r="C44" s="129">
        <v>11.689789905947528</v>
      </c>
      <c r="D44" s="128">
        <v>19.026490000000013</v>
      </c>
      <c r="E44" s="128">
        <v>13.054930000000002</v>
      </c>
      <c r="F44" s="200">
        <v>13.610200000000013</v>
      </c>
      <c r="G44" s="128">
        <v>10.677988583389046</v>
      </c>
      <c r="H44" s="129">
        <v>13.873068583389047</v>
      </c>
      <c r="I44" s="128">
        <v>12.245868583389067</v>
      </c>
      <c r="J44" s="128">
        <v>19.58946858338907</v>
      </c>
      <c r="K44" s="200">
        <v>10.677988583389046</v>
      </c>
      <c r="L44" s="128">
        <v>11.1</v>
      </c>
      <c r="M44" s="128">
        <v>19.100000000000001</v>
      </c>
      <c r="N44" s="128">
        <v>17</v>
      </c>
      <c r="O44" s="128">
        <v>13.5</v>
      </c>
      <c r="P44" s="200">
        <v>11.1</v>
      </c>
    </row>
    <row r="45" spans="1:18" x14ac:dyDescent="0.25">
      <c r="A45" s="43" t="s">
        <v>94</v>
      </c>
      <c r="B45" s="130">
        <v>11.689789905947528</v>
      </c>
      <c r="C45" s="130">
        <v>19.026555773515568</v>
      </c>
      <c r="D45" s="130">
        <v>13.054930000000008</v>
      </c>
      <c r="E45" s="130">
        <v>10.677922809873476</v>
      </c>
      <c r="F45" s="204">
        <v>10.677988583389046</v>
      </c>
      <c r="G45" s="130">
        <v>13.873068583389047</v>
      </c>
      <c r="H45" s="130">
        <v>12.245868583389067</v>
      </c>
      <c r="I45" s="130">
        <v>19.58946858338907</v>
      </c>
      <c r="J45" s="130">
        <v>11.131048583389058</v>
      </c>
      <c r="K45" s="204">
        <v>11.131048583389044</v>
      </c>
      <c r="L45" s="130">
        <v>19.100000000000001</v>
      </c>
      <c r="M45" s="130">
        <v>17</v>
      </c>
      <c r="N45" s="130">
        <v>13.5</v>
      </c>
      <c r="O45" s="130">
        <v>22.3</v>
      </c>
      <c r="P45" s="204">
        <v>22.3</v>
      </c>
    </row>
    <row r="47" spans="1:18" x14ac:dyDescent="0.25">
      <c r="B47" s="173"/>
      <c r="C47" s="174"/>
      <c r="D47" s="174"/>
      <c r="E47" s="174"/>
      <c r="F47" s="173"/>
      <c r="G47" s="173"/>
      <c r="H47" s="173"/>
      <c r="I47" s="173"/>
      <c r="J47" s="173"/>
      <c r="K47" s="173"/>
      <c r="O47" s="173"/>
      <c r="P47" s="173"/>
    </row>
    <row r="48" spans="1:18" x14ac:dyDescent="0.25">
      <c r="B48" s="175"/>
      <c r="C48" s="175"/>
      <c r="D48" s="175"/>
      <c r="E48" s="175"/>
      <c r="F48" s="175"/>
      <c r="G48" s="175"/>
      <c r="H48" s="175"/>
      <c r="I48" s="175"/>
      <c r="J48" s="175"/>
      <c r="K48" s="175"/>
      <c r="O48" s="175"/>
      <c r="P48" s="17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AEA66-0C19-42CB-A3A3-25CEAE32E512}">
  <dimension ref="A1:Y37"/>
  <sheetViews>
    <sheetView showGridLines="0" zoomScaleNormal="100" workbookViewId="0"/>
  </sheetViews>
  <sheetFormatPr defaultRowHeight="15" x14ac:dyDescent="0.25"/>
  <cols>
    <col min="1" max="1" width="49.28515625" style="47" bestFit="1" customWidth="1"/>
    <col min="2" max="4" width="11.7109375" style="47" customWidth="1"/>
    <col min="5" max="6" width="11.7109375" style="70" customWidth="1"/>
    <col min="7" max="9" width="11.7109375" style="47" customWidth="1"/>
    <col min="10" max="11" width="11.7109375" style="70" customWidth="1"/>
    <col min="12" max="14" width="11.7109375" style="47" customWidth="1"/>
    <col min="15" max="16" width="11.7109375" style="70" customWidth="1"/>
    <col min="17" max="19" width="11.7109375" style="47" customWidth="1"/>
    <col min="20" max="21" width="11.7109375" style="70" customWidth="1"/>
    <col min="22" max="24" width="11.7109375" style="47" customWidth="1"/>
    <col min="25" max="25" width="11.7109375" style="70" customWidth="1"/>
    <col min="26" max="40" width="11.7109375" style="157" customWidth="1"/>
    <col min="41" max="16384" width="9.140625" style="157"/>
  </cols>
  <sheetData>
    <row r="1" spans="1:25" x14ac:dyDescent="0.25">
      <c r="A1" s="154"/>
      <c r="B1" s="155"/>
      <c r="C1" s="155"/>
      <c r="D1" s="154"/>
      <c r="E1" s="156"/>
      <c r="F1" s="156"/>
      <c r="G1" s="155"/>
      <c r="H1" s="155"/>
      <c r="I1" s="154"/>
      <c r="J1" s="156"/>
      <c r="K1" s="156"/>
      <c r="L1" s="155"/>
      <c r="M1" s="155"/>
      <c r="N1" s="154"/>
      <c r="O1" s="156"/>
      <c r="P1" s="156"/>
      <c r="Q1" s="155"/>
      <c r="R1" s="155"/>
      <c r="S1" s="154"/>
      <c r="T1" s="156"/>
      <c r="U1" s="156"/>
      <c r="V1" s="155"/>
      <c r="W1" s="155"/>
      <c r="X1" s="154"/>
      <c r="Y1" s="156"/>
    </row>
    <row r="2" spans="1:25" x14ac:dyDescent="0.25">
      <c r="A2" s="49"/>
      <c r="B2" s="158"/>
      <c r="C2" s="52"/>
      <c r="D2" s="52"/>
      <c r="E2" s="159"/>
      <c r="F2" s="159"/>
      <c r="G2" s="158"/>
      <c r="H2" s="155"/>
      <c r="I2" s="154"/>
      <c r="J2" s="156"/>
      <c r="K2" s="156"/>
      <c r="L2" s="155"/>
      <c r="M2" s="155"/>
      <c r="N2" s="154"/>
      <c r="O2" s="156"/>
      <c r="P2" s="156"/>
      <c r="Q2" s="155"/>
      <c r="R2" s="155"/>
      <c r="S2" s="154"/>
      <c r="T2" s="156"/>
      <c r="U2" s="156"/>
      <c r="V2" s="155"/>
      <c r="W2" s="155"/>
      <c r="X2" s="154"/>
      <c r="Y2" s="156"/>
    </row>
    <row r="3" spans="1:25" x14ac:dyDescent="0.25">
      <c r="A3" s="318" t="s">
        <v>148</v>
      </c>
      <c r="B3" s="318"/>
      <c r="C3" s="318"/>
      <c r="D3" s="318"/>
      <c r="E3" s="318"/>
      <c r="F3" s="318"/>
      <c r="G3" s="318"/>
      <c r="H3" s="155"/>
      <c r="I3" s="154"/>
      <c r="J3" s="156"/>
      <c r="K3" s="156"/>
      <c r="L3" s="155"/>
      <c r="M3" s="155"/>
      <c r="N3" s="154"/>
      <c r="O3" s="156"/>
      <c r="P3" s="156"/>
      <c r="Q3" s="155"/>
      <c r="R3" s="155"/>
      <c r="S3" s="154"/>
      <c r="T3" s="156"/>
      <c r="U3" s="156"/>
      <c r="V3" s="155"/>
      <c r="W3" s="155"/>
      <c r="X3" s="154"/>
      <c r="Y3" s="156"/>
    </row>
    <row r="4" spans="1:25" x14ac:dyDescent="0.25">
      <c r="H4" s="155"/>
      <c r="I4" s="154"/>
      <c r="J4" s="156"/>
      <c r="K4" s="156"/>
      <c r="L4" s="155"/>
      <c r="M4" s="155"/>
      <c r="N4" s="154"/>
      <c r="O4" s="156"/>
      <c r="P4" s="156"/>
      <c r="Q4" s="155"/>
      <c r="R4" s="155"/>
      <c r="S4" s="154"/>
      <c r="T4" s="156"/>
      <c r="U4" s="156"/>
      <c r="V4" s="155"/>
      <c r="W4" s="155"/>
      <c r="X4" s="154"/>
      <c r="Y4" s="156"/>
    </row>
    <row r="5" spans="1:25" x14ac:dyDescent="0.25">
      <c r="A5" s="62"/>
      <c r="B5" s="62"/>
      <c r="C5" s="62"/>
      <c r="D5" s="62"/>
      <c r="E5" s="160"/>
      <c r="F5" s="160"/>
      <c r="G5" s="62"/>
      <c r="H5" s="62"/>
      <c r="I5" s="62"/>
      <c r="J5" s="160"/>
      <c r="K5" s="160"/>
      <c r="L5" s="62"/>
      <c r="M5" s="62"/>
      <c r="N5" s="62"/>
      <c r="O5" s="160"/>
      <c r="P5" s="160"/>
      <c r="Q5" s="62"/>
      <c r="R5" s="62"/>
      <c r="S5" s="62"/>
      <c r="T5" s="160"/>
      <c r="U5" s="160"/>
      <c r="V5" s="62"/>
      <c r="W5" s="62"/>
      <c r="X5" s="62"/>
      <c r="Y5" s="160"/>
    </row>
    <row r="6" spans="1:25" x14ac:dyDescent="0.25">
      <c r="A6" s="61"/>
      <c r="B6" s="319" t="s">
        <v>122</v>
      </c>
      <c r="C6" s="319"/>
      <c r="D6" s="319"/>
      <c r="E6" s="319"/>
      <c r="F6" s="142"/>
      <c r="G6" s="319" t="s">
        <v>123</v>
      </c>
      <c r="H6" s="319"/>
      <c r="I6" s="319"/>
      <c r="J6" s="319"/>
      <c r="K6" s="142"/>
      <c r="L6" s="319" t="s">
        <v>124</v>
      </c>
      <c r="M6" s="319"/>
      <c r="N6" s="319"/>
      <c r="O6" s="319"/>
      <c r="P6" s="142"/>
      <c r="Q6" s="319" t="s">
        <v>125</v>
      </c>
      <c r="R6" s="319"/>
      <c r="S6" s="319"/>
      <c r="T6" s="319"/>
      <c r="U6" s="142"/>
      <c r="V6" s="319" t="s">
        <v>108</v>
      </c>
      <c r="W6" s="319"/>
      <c r="X6" s="319"/>
      <c r="Y6" s="319"/>
    </row>
    <row r="7" spans="1:25" x14ac:dyDescent="0.25">
      <c r="A7" s="62" t="s">
        <v>130</v>
      </c>
      <c r="B7" s="63" t="s">
        <v>80</v>
      </c>
      <c r="C7" s="63" t="s">
        <v>81</v>
      </c>
      <c r="D7" s="64" t="s">
        <v>82</v>
      </c>
      <c r="E7" s="215" t="s">
        <v>89</v>
      </c>
      <c r="F7" s="65"/>
      <c r="G7" s="63" t="s">
        <v>80</v>
      </c>
      <c r="H7" s="63" t="s">
        <v>81</v>
      </c>
      <c r="I7" s="64" t="s">
        <v>82</v>
      </c>
      <c r="J7" s="215" t="s">
        <v>89</v>
      </c>
      <c r="K7" s="65"/>
      <c r="L7" s="63" t="s">
        <v>80</v>
      </c>
      <c r="M7" s="63" t="s">
        <v>81</v>
      </c>
      <c r="N7" s="64" t="s">
        <v>82</v>
      </c>
      <c r="O7" s="215" t="s">
        <v>89</v>
      </c>
      <c r="P7" s="65"/>
      <c r="Q7" s="63" t="s">
        <v>80</v>
      </c>
      <c r="R7" s="63" t="s">
        <v>81</v>
      </c>
      <c r="S7" s="64" t="s">
        <v>82</v>
      </c>
      <c r="T7" s="215" t="s">
        <v>89</v>
      </c>
      <c r="U7" s="65"/>
      <c r="V7" s="63" t="s">
        <v>80</v>
      </c>
      <c r="W7" s="63" t="s">
        <v>81</v>
      </c>
      <c r="X7" s="64" t="s">
        <v>82</v>
      </c>
      <c r="Y7" s="215" t="s">
        <v>89</v>
      </c>
    </row>
    <row r="8" spans="1:25" x14ac:dyDescent="0.25">
      <c r="B8" s="66"/>
      <c r="C8" s="66"/>
      <c r="D8" s="66"/>
      <c r="E8" s="216"/>
      <c r="F8" s="67"/>
      <c r="G8" s="66"/>
      <c r="H8" s="66"/>
      <c r="I8" s="66"/>
      <c r="J8" s="216"/>
      <c r="K8" s="67"/>
      <c r="L8" s="66"/>
      <c r="M8" s="66"/>
      <c r="N8" s="66"/>
      <c r="O8" s="216"/>
      <c r="P8" s="67"/>
      <c r="Q8" s="66"/>
      <c r="R8" s="66"/>
      <c r="S8" s="66"/>
      <c r="T8" s="216"/>
      <c r="U8" s="67"/>
      <c r="V8" s="66"/>
      <c r="W8" s="66"/>
      <c r="X8" s="66"/>
      <c r="Y8" s="216"/>
    </row>
    <row r="9" spans="1:25" x14ac:dyDescent="0.25">
      <c r="A9" s="45" t="s">
        <v>3</v>
      </c>
      <c r="B9" s="146">
        <v>41.546999999999997</v>
      </c>
      <c r="C9" s="146">
        <v>32.747999999999998</v>
      </c>
      <c r="D9" s="146">
        <v>-3.5529999999999999</v>
      </c>
      <c r="E9" s="217">
        <v>70.742000000000004</v>
      </c>
      <c r="F9" s="146"/>
      <c r="G9" s="146">
        <v>50.746000000000002</v>
      </c>
      <c r="H9" s="146">
        <v>23.745120999999997</v>
      </c>
      <c r="I9" s="146">
        <v>-2.33</v>
      </c>
      <c r="J9" s="217">
        <v>72.161120999999994</v>
      </c>
      <c r="K9" s="146"/>
      <c r="L9" s="146">
        <v>45.896445999999997</v>
      </c>
      <c r="M9" s="146">
        <v>27.781702999999993</v>
      </c>
      <c r="N9" s="146">
        <v>-3.4940000000000002</v>
      </c>
      <c r="O9" s="217">
        <v>70.184148999999991</v>
      </c>
      <c r="P9" s="146"/>
      <c r="Q9" s="146">
        <v>60.208106000000001</v>
      </c>
      <c r="R9" s="146">
        <v>20.141165000000008</v>
      </c>
      <c r="S9" s="146">
        <v>-4.8490000000000002</v>
      </c>
      <c r="T9" s="217">
        <v>75.500271000000012</v>
      </c>
      <c r="U9" s="146"/>
      <c r="V9" s="146">
        <v>198.39755199999999</v>
      </c>
      <c r="W9" s="146">
        <v>104.415989</v>
      </c>
      <c r="X9" s="146">
        <v>-14.225650000000002</v>
      </c>
      <c r="Y9" s="217">
        <v>288.58789099999996</v>
      </c>
    </row>
    <row r="10" spans="1:25" x14ac:dyDescent="0.25">
      <c r="A10" s="45" t="s">
        <v>4</v>
      </c>
      <c r="B10" s="146">
        <v>-26.085999999999999</v>
      </c>
      <c r="C10" s="146">
        <v>-25.033000000000001</v>
      </c>
      <c r="D10" s="146">
        <v>3.5529999999999999</v>
      </c>
      <c r="E10" s="217">
        <v>-47.566000000000003</v>
      </c>
      <c r="F10" s="146"/>
      <c r="G10" s="146">
        <v>-30.129771779334526</v>
      </c>
      <c r="H10" s="146">
        <v>-17.181759999999997</v>
      </c>
      <c r="I10" s="146">
        <v>0.39</v>
      </c>
      <c r="J10" s="217">
        <v>-46.921531779334522</v>
      </c>
      <c r="K10" s="146"/>
      <c r="L10" s="146">
        <v>-18.700402727360984</v>
      </c>
      <c r="M10" s="146">
        <v>-21.846934000000008</v>
      </c>
      <c r="N10" s="146">
        <v>4.5199999999999996</v>
      </c>
      <c r="O10" s="217">
        <v>-36.027336727360989</v>
      </c>
      <c r="P10" s="146"/>
      <c r="Q10" s="146">
        <v>-40.551192007332695</v>
      </c>
      <c r="R10" s="146">
        <v>-13.534257999999999</v>
      </c>
      <c r="S10" s="146">
        <v>5.5910000000000002</v>
      </c>
      <c r="T10" s="217">
        <v>-48.494450007332702</v>
      </c>
      <c r="U10" s="146"/>
      <c r="V10" s="146">
        <v>-115.4678665140282</v>
      </c>
      <c r="W10" s="146">
        <v>-77.595952000000011</v>
      </c>
      <c r="X10" s="146">
        <v>14.053650000000001</v>
      </c>
      <c r="Y10" s="217">
        <v>-179.01016851402821</v>
      </c>
    </row>
    <row r="11" spans="1:25" x14ac:dyDescent="0.25">
      <c r="A11" s="46" t="s">
        <v>5</v>
      </c>
      <c r="B11" s="147">
        <v>15.461</v>
      </c>
      <c r="C11" s="147">
        <v>7.7149999999999999</v>
      </c>
      <c r="D11" s="147">
        <v>0</v>
      </c>
      <c r="E11" s="218">
        <v>23.177</v>
      </c>
      <c r="F11" s="147"/>
      <c r="G11" s="147">
        <v>20.616228220665473</v>
      </c>
      <c r="H11" s="147">
        <v>6.5633610000000004</v>
      </c>
      <c r="I11" s="147">
        <v>-1.94</v>
      </c>
      <c r="J11" s="218">
        <v>25.239589220665476</v>
      </c>
      <c r="K11" s="147"/>
      <c r="L11" s="147">
        <v>27.196043272639013</v>
      </c>
      <c r="M11" s="147">
        <v>5.934768999999986</v>
      </c>
      <c r="N11" s="147">
        <v>1.026</v>
      </c>
      <c r="O11" s="218">
        <v>34.156812272639002</v>
      </c>
      <c r="P11" s="147"/>
      <c r="Q11" s="147">
        <v>19.656913992667302</v>
      </c>
      <c r="R11" s="147">
        <v>6.6069070000000085</v>
      </c>
      <c r="S11" s="147">
        <v>0.74199999999999999</v>
      </c>
      <c r="T11" s="218">
        <v>27.005820992667307</v>
      </c>
      <c r="U11" s="147"/>
      <c r="V11" s="147">
        <v>82.929685485971802</v>
      </c>
      <c r="W11" s="147">
        <v>26.820036999999996</v>
      </c>
      <c r="X11" s="147">
        <v>-0.17199999999999999</v>
      </c>
      <c r="Y11" s="218">
        <v>109.57772248597172</v>
      </c>
    </row>
    <row r="12" spans="1:25" x14ac:dyDescent="0.25">
      <c r="A12" s="45"/>
      <c r="B12" s="146"/>
      <c r="C12" s="146"/>
      <c r="D12" s="146"/>
      <c r="E12" s="219"/>
      <c r="F12" s="148"/>
      <c r="G12" s="146"/>
      <c r="H12" s="146"/>
      <c r="I12" s="146"/>
      <c r="J12" s="219"/>
      <c r="K12" s="148"/>
      <c r="L12" s="149"/>
      <c r="M12" s="146"/>
      <c r="N12" s="146"/>
      <c r="O12" s="219"/>
      <c r="P12" s="148"/>
      <c r="Q12" s="149"/>
      <c r="R12" s="146"/>
      <c r="S12" s="146"/>
      <c r="T12" s="219"/>
      <c r="U12" s="148"/>
      <c r="V12" s="146"/>
      <c r="W12" s="146"/>
      <c r="X12" s="146"/>
      <c r="Y12" s="219"/>
    </row>
    <row r="13" spans="1:25" x14ac:dyDescent="0.25">
      <c r="A13" s="131" t="s">
        <v>6</v>
      </c>
      <c r="B13" s="146">
        <v>-15.536</v>
      </c>
      <c r="C13" s="146">
        <v>-2.891</v>
      </c>
      <c r="D13" s="146">
        <v>0</v>
      </c>
      <c r="E13" s="217">
        <v>-18.427</v>
      </c>
      <c r="F13" s="146"/>
      <c r="G13" s="146">
        <v>-12.775347</v>
      </c>
      <c r="H13" s="146">
        <v>-9.0352060000000005</v>
      </c>
      <c r="I13" s="146">
        <v>0</v>
      </c>
      <c r="J13" s="217">
        <v>-21.810552999999999</v>
      </c>
      <c r="K13" s="146"/>
      <c r="L13" s="146">
        <v>-13.384053</v>
      </c>
      <c r="M13" s="146">
        <v>-7.2192209999999992</v>
      </c>
      <c r="N13" s="146">
        <v>0</v>
      </c>
      <c r="O13" s="217">
        <v>-20.603273999999999</v>
      </c>
      <c r="P13" s="146"/>
      <c r="Q13" s="146">
        <v>-15.785</v>
      </c>
      <c r="R13" s="146">
        <v>-10.221827999999999</v>
      </c>
      <c r="S13" s="146">
        <v>0</v>
      </c>
      <c r="T13" s="217">
        <v>-26.006827999999999</v>
      </c>
      <c r="U13" s="146"/>
      <c r="V13" s="146">
        <v>-57.479772902582845</v>
      </c>
      <c r="W13" s="146">
        <v>-29.367254999999997</v>
      </c>
      <c r="X13" s="146">
        <v>0</v>
      </c>
      <c r="Y13" s="217">
        <v>-86.847027902582838</v>
      </c>
    </row>
    <row r="14" spans="1:25" x14ac:dyDescent="0.25">
      <c r="A14" s="45" t="s">
        <v>7</v>
      </c>
      <c r="B14" s="146">
        <v>-1.3901800000000002</v>
      </c>
      <c r="C14" s="146">
        <v>-3.0000000000000001E-3</v>
      </c>
      <c r="D14" s="146">
        <v>-2.6344000000000003</v>
      </c>
      <c r="E14" s="217">
        <v>-4.0275800000000004</v>
      </c>
      <c r="F14" s="146"/>
      <c r="G14" s="146">
        <v>-4.4726330000000001</v>
      </c>
      <c r="H14" s="146">
        <v>-6.2E-2</v>
      </c>
      <c r="I14" s="146">
        <v>0.3300079999999998</v>
      </c>
      <c r="J14" s="217">
        <v>-4.2046250000000001</v>
      </c>
      <c r="K14" s="146"/>
      <c r="L14" s="146">
        <v>-3.0320969999999998</v>
      </c>
      <c r="M14" s="146">
        <v>-0.122</v>
      </c>
      <c r="N14" s="146">
        <v>-1.1536079999999997</v>
      </c>
      <c r="O14" s="217">
        <v>-4.3077050000000003</v>
      </c>
      <c r="P14" s="146"/>
      <c r="Q14" s="146">
        <v>-3.3591460000000044</v>
      </c>
      <c r="R14" s="146">
        <v>-7.3999999999999996E-2</v>
      </c>
      <c r="S14" s="146">
        <v>-1.1516</v>
      </c>
      <c r="T14" s="217">
        <v>-4.5847460000000044</v>
      </c>
      <c r="U14" s="146"/>
      <c r="V14" s="146">
        <v>-12.254056</v>
      </c>
      <c r="W14" s="146">
        <v>-0.26100000000000001</v>
      </c>
      <c r="X14" s="146">
        <v>-4.6100000000000003</v>
      </c>
      <c r="Y14" s="217">
        <v>-17.125056000000001</v>
      </c>
    </row>
    <row r="15" spans="1:25" x14ac:dyDescent="0.25">
      <c r="A15" s="45" t="s">
        <v>8</v>
      </c>
      <c r="B15" s="146">
        <v>-0.57118200000000807</v>
      </c>
      <c r="C15" s="146">
        <v>0</v>
      </c>
      <c r="D15" s="146">
        <v>0</v>
      </c>
      <c r="E15" s="217">
        <v>-0.57118200000000807</v>
      </c>
      <c r="F15" s="146"/>
      <c r="G15" s="146">
        <v>0.9331020000000082</v>
      </c>
      <c r="H15" s="146">
        <v>0</v>
      </c>
      <c r="I15" s="146">
        <v>0</v>
      </c>
      <c r="J15" s="217">
        <v>0.9331020000000082</v>
      </c>
      <c r="K15" s="146"/>
      <c r="L15" s="146">
        <v>0.62664999999996029</v>
      </c>
      <c r="M15" s="146">
        <v>0</v>
      </c>
      <c r="N15" s="146">
        <v>0</v>
      </c>
      <c r="O15" s="217">
        <v>0.62664999999996029</v>
      </c>
      <c r="P15" s="146"/>
      <c r="Q15" s="146">
        <v>0.40579000000008203</v>
      </c>
      <c r="R15" s="146">
        <v>0</v>
      </c>
      <c r="S15" s="146">
        <v>0</v>
      </c>
      <c r="T15" s="217">
        <v>0.40579000000008203</v>
      </c>
      <c r="U15" s="146"/>
      <c r="V15" s="146">
        <v>1.3943600000000425</v>
      </c>
      <c r="W15" s="146">
        <v>0</v>
      </c>
      <c r="X15" s="146">
        <v>0</v>
      </c>
      <c r="Y15" s="217">
        <v>1.3943600000000425</v>
      </c>
    </row>
    <row r="16" spans="1:25" x14ac:dyDescent="0.25">
      <c r="A16" s="46" t="s">
        <v>9</v>
      </c>
      <c r="B16" s="147">
        <v>-2.0353620000000081</v>
      </c>
      <c r="C16" s="147">
        <v>4.8209999999999997</v>
      </c>
      <c r="D16" s="147">
        <v>-2.6344000000000003</v>
      </c>
      <c r="E16" s="218">
        <v>0.15223799999999152</v>
      </c>
      <c r="F16" s="147"/>
      <c r="G16" s="147">
        <v>4.3013502206654826</v>
      </c>
      <c r="H16" s="147">
        <v>-2.5338449999999995</v>
      </c>
      <c r="I16" s="147">
        <v>-1.6099920000000001</v>
      </c>
      <c r="J16" s="218">
        <v>0.15751322066548357</v>
      </c>
      <c r="K16" s="147"/>
      <c r="L16" s="147">
        <v>11.406543272638974</v>
      </c>
      <c r="M16" s="147">
        <v>-1.4064520000000138</v>
      </c>
      <c r="N16" s="147">
        <v>-0.12760799999999972</v>
      </c>
      <c r="O16" s="218">
        <v>9.8724832726389611</v>
      </c>
      <c r="P16" s="147"/>
      <c r="Q16" s="147">
        <v>0.91855799266737925</v>
      </c>
      <c r="R16" s="147">
        <v>-3.6889209999999895</v>
      </c>
      <c r="S16" s="147">
        <v>-0.40959999999999991</v>
      </c>
      <c r="T16" s="218">
        <v>-3.1799630073326126</v>
      </c>
      <c r="U16" s="147"/>
      <c r="V16" s="147">
        <v>14.590216583388997</v>
      </c>
      <c r="W16" s="147">
        <v>-2.8082180000000005</v>
      </c>
      <c r="X16" s="147">
        <v>-4.782</v>
      </c>
      <c r="Y16" s="218">
        <v>6.9999985833889316</v>
      </c>
    </row>
    <row r="17" spans="1:25" x14ac:dyDescent="0.25">
      <c r="A17" s="45"/>
      <c r="B17" s="146"/>
      <c r="C17" s="146"/>
      <c r="D17" s="146"/>
      <c r="E17" s="219"/>
      <c r="F17" s="148"/>
      <c r="G17" s="146"/>
      <c r="H17" s="146"/>
      <c r="I17" s="146"/>
      <c r="J17" s="219"/>
      <c r="K17" s="148"/>
      <c r="L17" s="146"/>
      <c r="M17" s="146"/>
      <c r="N17" s="146"/>
      <c r="O17" s="219"/>
      <c r="P17" s="148"/>
      <c r="Q17" s="146"/>
      <c r="R17" s="146"/>
      <c r="S17" s="146"/>
      <c r="T17" s="219"/>
      <c r="U17" s="148"/>
      <c r="V17" s="146"/>
      <c r="W17" s="146"/>
      <c r="X17" s="146"/>
      <c r="Y17" s="219"/>
    </row>
    <row r="18" spans="1:25" x14ac:dyDescent="0.25">
      <c r="A18" s="45" t="s">
        <v>10</v>
      </c>
      <c r="B18" s="146">
        <v>-0.85424999999999995</v>
      </c>
      <c r="C18" s="146">
        <v>-0.17400000000000013</v>
      </c>
      <c r="D18" s="146">
        <v>-0.52989000000000031</v>
      </c>
      <c r="E18" s="217">
        <v>-1.5581400000000003</v>
      </c>
      <c r="F18" s="146"/>
      <c r="G18" s="146">
        <v>-7.4843000000000002</v>
      </c>
      <c r="H18" s="146">
        <v>-0.16689999999999997</v>
      </c>
      <c r="I18" s="146">
        <v>-1.6181099999999997</v>
      </c>
      <c r="J18" s="217">
        <v>-9.2693099999999991</v>
      </c>
      <c r="K18" s="146"/>
      <c r="L18" s="146">
        <v>-7.1151290000000005</v>
      </c>
      <c r="M18" s="146">
        <v>-0.22777099999999995</v>
      </c>
      <c r="N18" s="146">
        <v>-2.1000000000000001E-2</v>
      </c>
      <c r="O18" s="217">
        <v>-7.3639000000000001</v>
      </c>
      <c r="P18" s="146"/>
      <c r="Q18" s="146">
        <v>3.1170350000000107</v>
      </c>
      <c r="R18" s="146">
        <v>-8.3815000000000001E-2</v>
      </c>
      <c r="S18" s="146">
        <v>8.8460000000000001</v>
      </c>
      <c r="T18" s="217">
        <v>11.879220000000011</v>
      </c>
      <c r="U18" s="146"/>
      <c r="V18" s="146">
        <v>-12.336643999999989</v>
      </c>
      <c r="W18" s="146">
        <v>-0.65248600000000001</v>
      </c>
      <c r="X18" s="146">
        <v>6.6769999999999996</v>
      </c>
      <c r="Y18" s="217">
        <v>-6.31212999999999</v>
      </c>
    </row>
    <row r="19" spans="1:25" x14ac:dyDescent="0.25">
      <c r="A19" s="46" t="s">
        <v>83</v>
      </c>
      <c r="B19" s="147">
        <v>-2.8886120000000082</v>
      </c>
      <c r="C19" s="147">
        <v>4.6470000000000002</v>
      </c>
      <c r="D19" s="147">
        <v>-3.1642900000000003</v>
      </c>
      <c r="E19" s="218">
        <v>-1.4069020000000088</v>
      </c>
      <c r="F19" s="147"/>
      <c r="G19" s="147">
        <v>-3.1829497793345172</v>
      </c>
      <c r="H19" s="147">
        <v>-2.7007449999999995</v>
      </c>
      <c r="I19" s="147">
        <v>-3.2281019999999998</v>
      </c>
      <c r="J19" s="218">
        <v>-9.1117967793345152</v>
      </c>
      <c r="K19" s="147"/>
      <c r="L19" s="147">
        <v>4.2914142726389723</v>
      </c>
      <c r="M19" s="147">
        <v>-1.6342230000000137</v>
      </c>
      <c r="N19" s="147">
        <v>-0.14860799999999971</v>
      </c>
      <c r="O19" s="218">
        <v>2.508583272638961</v>
      </c>
      <c r="P19" s="147"/>
      <c r="Q19" s="147">
        <v>4.0355929926673895</v>
      </c>
      <c r="R19" s="147">
        <v>-3.7727359999999894</v>
      </c>
      <c r="S19" s="147">
        <v>8.436399999999999</v>
      </c>
      <c r="T19" s="218">
        <v>8.6992569926673973</v>
      </c>
      <c r="U19" s="147"/>
      <c r="V19" s="147">
        <v>2.2535725833890083</v>
      </c>
      <c r="W19" s="147">
        <v>-3.4607040000000007</v>
      </c>
      <c r="X19" s="147">
        <v>1.895</v>
      </c>
      <c r="Y19" s="218">
        <v>0.6878685833889413</v>
      </c>
    </row>
    <row r="20" spans="1:25" x14ac:dyDescent="0.25">
      <c r="A20" s="68"/>
      <c r="B20" s="150"/>
      <c r="C20" s="150"/>
      <c r="D20" s="150"/>
      <c r="E20" s="220"/>
      <c r="F20" s="151"/>
      <c r="G20" s="150"/>
      <c r="H20" s="150"/>
      <c r="I20" s="150"/>
      <c r="J20" s="220"/>
      <c r="K20" s="151"/>
      <c r="L20" s="150"/>
      <c r="M20" s="150"/>
      <c r="N20" s="150"/>
      <c r="O20" s="220"/>
      <c r="P20" s="151"/>
      <c r="Q20" s="150"/>
      <c r="R20" s="150"/>
      <c r="S20" s="150"/>
      <c r="T20" s="220"/>
      <c r="U20" s="151"/>
      <c r="V20" s="150"/>
      <c r="W20" s="150"/>
      <c r="X20" s="150"/>
      <c r="Y20" s="220"/>
    </row>
    <row r="21" spans="1:25" x14ac:dyDescent="0.25">
      <c r="A21" s="45" t="s">
        <v>11</v>
      </c>
      <c r="B21" s="146">
        <v>0.95681999999999989</v>
      </c>
      <c r="C21" s="146">
        <v>-1.268</v>
      </c>
      <c r="D21" s="146">
        <v>0</v>
      </c>
      <c r="E21" s="217">
        <v>-0.31118000000000007</v>
      </c>
      <c r="F21" s="146"/>
      <c r="G21" s="146">
        <v>0.55643000000000009</v>
      </c>
      <c r="H21" s="146">
        <v>-0.50900000000000001</v>
      </c>
      <c r="I21" s="146">
        <v>0</v>
      </c>
      <c r="J21" s="217">
        <v>4.7430000000000062E-2</v>
      </c>
      <c r="K21" s="146"/>
      <c r="L21" s="146">
        <v>-0.12299000000000002</v>
      </c>
      <c r="M21" s="146">
        <v>0</v>
      </c>
      <c r="N21" s="146">
        <v>0</v>
      </c>
      <c r="O21" s="217">
        <v>-0.12299000000000002</v>
      </c>
      <c r="P21" s="146"/>
      <c r="Q21" s="146">
        <v>-4.2009999999999996</v>
      </c>
      <c r="R21" s="146">
        <v>-1.5629999999999999</v>
      </c>
      <c r="S21" s="146">
        <v>0</v>
      </c>
      <c r="T21" s="217">
        <v>-5.7640000000000002</v>
      </c>
      <c r="U21" s="146"/>
      <c r="V21" s="146">
        <v>-2.8106300000000002</v>
      </c>
      <c r="W21" s="146">
        <v>-3.34</v>
      </c>
      <c r="X21" s="146">
        <v>0</v>
      </c>
      <c r="Y21" s="217">
        <v>-6.1506300000000005</v>
      </c>
    </row>
    <row r="22" spans="1:25" x14ac:dyDescent="0.25">
      <c r="A22" s="46" t="s">
        <v>12</v>
      </c>
      <c r="B22" s="147">
        <v>-1.9317920000000084</v>
      </c>
      <c r="C22" s="147">
        <v>3.379</v>
      </c>
      <c r="D22" s="147">
        <v>-3.1642900000000003</v>
      </c>
      <c r="E22" s="218">
        <v>-1.7180820000000088</v>
      </c>
      <c r="F22" s="147"/>
      <c r="G22" s="147">
        <v>-2.626519779334517</v>
      </c>
      <c r="H22" s="147">
        <v>-3.2097449999999994</v>
      </c>
      <c r="I22" s="147">
        <v>-3.2281019999999998</v>
      </c>
      <c r="J22" s="218">
        <v>-9.0643667793345166</v>
      </c>
      <c r="K22" s="147"/>
      <c r="L22" s="147">
        <v>4.1684242726389726</v>
      </c>
      <c r="M22" s="147">
        <v>-1.6342230000000137</v>
      </c>
      <c r="N22" s="147">
        <v>-0.14860799999999971</v>
      </c>
      <c r="O22" s="218">
        <v>2.3855932726389608</v>
      </c>
      <c r="P22" s="147"/>
      <c r="Q22" s="147">
        <v>-0.16540700733261018</v>
      </c>
      <c r="R22" s="147">
        <v>-5.33573599999999</v>
      </c>
      <c r="S22" s="147">
        <v>8.436399999999999</v>
      </c>
      <c r="T22" s="218">
        <v>2.935256992667397</v>
      </c>
      <c r="U22" s="147"/>
      <c r="V22" s="147">
        <v>-0.55705741661099184</v>
      </c>
      <c r="W22" s="147">
        <v>-6.8007040000000005</v>
      </c>
      <c r="X22" s="147">
        <v>1.895</v>
      </c>
      <c r="Y22" s="218">
        <v>-5.462761416611059</v>
      </c>
    </row>
    <row r="23" spans="1:25" x14ac:dyDescent="0.25">
      <c r="B23" s="48"/>
      <c r="C23" s="48"/>
      <c r="D23" s="48"/>
      <c r="E23" s="274"/>
      <c r="F23" s="69"/>
      <c r="G23" s="48"/>
      <c r="H23" s="48"/>
      <c r="I23" s="48"/>
      <c r="J23" s="274"/>
      <c r="K23" s="69"/>
      <c r="L23" s="48"/>
      <c r="M23" s="48"/>
      <c r="N23" s="48"/>
      <c r="O23" s="274"/>
      <c r="P23" s="69"/>
      <c r="Q23" s="48"/>
      <c r="R23" s="48"/>
      <c r="S23" s="48"/>
      <c r="T23" s="274"/>
      <c r="U23" s="69"/>
      <c r="V23" s="48"/>
      <c r="W23" s="48"/>
      <c r="X23" s="48"/>
      <c r="Y23" s="274"/>
    </row>
    <row r="24" spans="1:25" x14ac:dyDescent="0.25">
      <c r="B24" s="278"/>
      <c r="C24" s="278"/>
      <c r="D24" s="278"/>
      <c r="E24" s="283"/>
      <c r="F24" s="279"/>
      <c r="G24" s="278"/>
      <c r="H24" s="278"/>
      <c r="I24" s="278"/>
      <c r="J24" s="283"/>
      <c r="K24" s="279"/>
      <c r="L24" s="278"/>
      <c r="M24" s="278"/>
      <c r="N24" s="278"/>
      <c r="O24" s="283"/>
      <c r="P24" s="279"/>
      <c r="Q24" s="278"/>
      <c r="R24" s="278"/>
      <c r="S24" s="278"/>
      <c r="T24" s="283"/>
      <c r="U24" s="279"/>
      <c r="V24" s="278"/>
      <c r="W24" s="278"/>
      <c r="X24" s="278"/>
      <c r="Y24" s="283"/>
    </row>
    <row r="25" spans="1:25" x14ac:dyDescent="0.25">
      <c r="A25" s="49" t="s">
        <v>84</v>
      </c>
      <c r="B25" s="269"/>
      <c r="C25" s="269"/>
      <c r="D25" s="269"/>
      <c r="E25" s="284"/>
      <c r="F25" s="269"/>
      <c r="G25" s="269"/>
      <c r="H25" s="269"/>
      <c r="I25" s="269"/>
      <c r="J25" s="284"/>
      <c r="K25" s="269"/>
      <c r="L25" s="269"/>
      <c r="M25" s="269"/>
      <c r="N25" s="269"/>
      <c r="O25" s="284"/>
      <c r="P25" s="269"/>
      <c r="Q25" s="269"/>
      <c r="R25" s="269"/>
      <c r="S25" s="269"/>
      <c r="T25" s="284"/>
      <c r="U25" s="269"/>
      <c r="V25" s="269"/>
      <c r="W25" s="269"/>
      <c r="X25" s="269"/>
      <c r="Y25" s="284"/>
    </row>
    <row r="26" spans="1:25" x14ac:dyDescent="0.25">
      <c r="A26" s="62" t="s">
        <v>130</v>
      </c>
      <c r="B26" s="63"/>
      <c r="C26" s="63"/>
      <c r="D26" s="64"/>
      <c r="E26" s="215"/>
      <c r="F26" s="65"/>
      <c r="G26" s="63"/>
      <c r="H26" s="63"/>
      <c r="I26" s="64"/>
      <c r="J26" s="215"/>
      <c r="K26" s="65"/>
      <c r="L26" s="63"/>
      <c r="M26" s="63"/>
      <c r="N26" s="64"/>
      <c r="O26" s="215"/>
      <c r="P26" s="65"/>
      <c r="Q26" s="63"/>
      <c r="R26" s="63"/>
      <c r="S26" s="64"/>
      <c r="T26" s="215"/>
      <c r="U26" s="65"/>
      <c r="V26" s="63"/>
      <c r="W26" s="63"/>
      <c r="X26" s="64"/>
      <c r="Y26" s="215"/>
    </row>
    <row r="27" spans="1:25" x14ac:dyDescent="0.25">
      <c r="A27" s="12"/>
      <c r="E27" s="221"/>
      <c r="J27" s="221"/>
      <c r="O27" s="221"/>
      <c r="T27" s="221"/>
      <c r="Y27" s="221"/>
    </row>
    <row r="28" spans="1:25" x14ac:dyDescent="0.25">
      <c r="A28" s="71" t="s">
        <v>12</v>
      </c>
      <c r="B28" s="150">
        <v>-1.9317920000000084</v>
      </c>
      <c r="C28" s="150">
        <v>3.379</v>
      </c>
      <c r="D28" s="150">
        <v>-3.1642900000000003</v>
      </c>
      <c r="E28" s="222">
        <v>-1.7180820000000088</v>
      </c>
      <c r="F28" s="150">
        <v>0</v>
      </c>
      <c r="G28" s="150">
        <v>-2.626519779334517</v>
      </c>
      <c r="H28" s="150">
        <v>-3.2097449999999994</v>
      </c>
      <c r="I28" s="150">
        <v>-3.2281019999999998</v>
      </c>
      <c r="J28" s="222">
        <v>-9.0643667793345166</v>
      </c>
      <c r="K28" s="150">
        <v>0</v>
      </c>
      <c r="L28" s="150">
        <v>4.1684242726389726</v>
      </c>
      <c r="M28" s="150">
        <v>-1.6342230000000137</v>
      </c>
      <c r="N28" s="152">
        <v>-0.14860799999999971</v>
      </c>
      <c r="O28" s="222">
        <v>2.3855932726389608</v>
      </c>
      <c r="P28" s="150">
        <v>0</v>
      </c>
      <c r="Q28" s="150">
        <v>-0.16540700733261018</v>
      </c>
      <c r="R28" s="150">
        <v>-5.33573599999999</v>
      </c>
      <c r="S28" s="152">
        <v>8.436399999999999</v>
      </c>
      <c r="T28" s="222">
        <v>2.935256992667397</v>
      </c>
      <c r="U28" s="150">
        <v>0</v>
      </c>
      <c r="V28" s="150">
        <v>-0.55705741661099184</v>
      </c>
      <c r="W28" s="150">
        <v>-6.8007040000000005</v>
      </c>
      <c r="X28" s="150">
        <v>1.895</v>
      </c>
      <c r="Y28" s="222">
        <v>-5.4627614166109923</v>
      </c>
    </row>
    <row r="29" spans="1:25" x14ac:dyDescent="0.25">
      <c r="A29" s="45" t="s">
        <v>11</v>
      </c>
      <c r="B29" s="153">
        <v>-0.95681999999999989</v>
      </c>
      <c r="C29" s="153">
        <v>1.268</v>
      </c>
      <c r="D29" s="153">
        <v>0</v>
      </c>
      <c r="E29" s="217">
        <v>0.31118000000000007</v>
      </c>
      <c r="F29" s="153">
        <v>0</v>
      </c>
      <c r="G29" s="153">
        <v>-0.55643000000000009</v>
      </c>
      <c r="H29" s="153">
        <v>0.50900000000000001</v>
      </c>
      <c r="I29" s="153">
        <v>0</v>
      </c>
      <c r="J29" s="226">
        <v>-4.7430000000000062E-2</v>
      </c>
      <c r="K29" s="153">
        <v>0</v>
      </c>
      <c r="L29" s="153">
        <v>0.12299000000000002</v>
      </c>
      <c r="M29" s="153">
        <v>0</v>
      </c>
      <c r="N29" s="153">
        <v>0</v>
      </c>
      <c r="O29" s="226">
        <v>0.12299000000000002</v>
      </c>
      <c r="P29" s="153">
        <v>0</v>
      </c>
      <c r="Q29" s="153">
        <v>4.2009999999999996</v>
      </c>
      <c r="R29" s="153">
        <v>1.5629999999999999</v>
      </c>
      <c r="S29" s="153">
        <v>0</v>
      </c>
      <c r="T29" s="226">
        <v>5.7640000000000002</v>
      </c>
      <c r="U29" s="153">
        <v>0</v>
      </c>
      <c r="V29" s="153">
        <v>2.8106300000000002</v>
      </c>
      <c r="W29" s="153">
        <v>3.34</v>
      </c>
      <c r="X29" s="153">
        <v>0</v>
      </c>
      <c r="Y29" s="226">
        <v>6.1506300000000005</v>
      </c>
    </row>
    <row r="30" spans="1:25" x14ac:dyDescent="0.25">
      <c r="A30" s="45" t="s">
        <v>10</v>
      </c>
      <c r="B30" s="153">
        <v>0.85424999999999995</v>
      </c>
      <c r="C30" s="153">
        <v>0.17400000000000013</v>
      </c>
      <c r="D30" s="153">
        <v>0.52989000000000031</v>
      </c>
      <c r="E30" s="217">
        <v>1.5581400000000003</v>
      </c>
      <c r="F30" s="153">
        <v>0</v>
      </c>
      <c r="G30" s="153">
        <v>7.4843000000000002</v>
      </c>
      <c r="H30" s="153">
        <v>0.16689999999999997</v>
      </c>
      <c r="I30" s="153">
        <v>1.6181099999999997</v>
      </c>
      <c r="J30" s="226">
        <v>9.2693099999999991</v>
      </c>
      <c r="K30" s="153">
        <v>0</v>
      </c>
      <c r="L30" s="153">
        <v>7.1151290000000005</v>
      </c>
      <c r="M30" s="153">
        <v>0.22777099999999995</v>
      </c>
      <c r="N30" s="153">
        <v>2.1000000000000001E-2</v>
      </c>
      <c r="O30" s="226">
        <v>7.3639000000000001</v>
      </c>
      <c r="P30" s="153">
        <v>0</v>
      </c>
      <c r="Q30" s="153">
        <v>-3.1170350000000107</v>
      </c>
      <c r="R30" s="153">
        <v>8.3815000000000001E-2</v>
      </c>
      <c r="S30" s="153">
        <v>-8.8460000000000001</v>
      </c>
      <c r="T30" s="226">
        <v>-11.879220000000011</v>
      </c>
      <c r="U30" s="153">
        <v>0</v>
      </c>
      <c r="V30" s="153">
        <v>12.336643999999989</v>
      </c>
      <c r="W30" s="153">
        <v>0.65248600000000001</v>
      </c>
      <c r="X30" s="153">
        <v>-6.6769999999999996</v>
      </c>
      <c r="Y30" s="226">
        <v>6.31212999999999</v>
      </c>
    </row>
    <row r="31" spans="1:25" x14ac:dyDescent="0.25">
      <c r="A31" s="45" t="s">
        <v>95</v>
      </c>
      <c r="B31" s="153">
        <v>1.3901800000000002</v>
      </c>
      <c r="C31" s="153">
        <v>3.0000000000000001E-3</v>
      </c>
      <c r="D31" s="153">
        <v>2.6344000000000003</v>
      </c>
      <c r="E31" s="217">
        <v>4.0275800000000004</v>
      </c>
      <c r="F31" s="146">
        <v>0</v>
      </c>
      <c r="G31" s="153">
        <v>4.4726330000000001</v>
      </c>
      <c r="H31" s="153">
        <v>6.2E-2</v>
      </c>
      <c r="I31" s="153">
        <v>-0.3300079999999998</v>
      </c>
      <c r="J31" s="217">
        <v>4.2046250000000001</v>
      </c>
      <c r="K31" s="146">
        <v>0</v>
      </c>
      <c r="L31" s="153">
        <v>3.0320969999999998</v>
      </c>
      <c r="M31" s="153">
        <v>0.122</v>
      </c>
      <c r="N31" s="153">
        <v>1.1536079999999997</v>
      </c>
      <c r="O31" s="217">
        <v>4.3077050000000003</v>
      </c>
      <c r="P31" s="146">
        <v>0</v>
      </c>
      <c r="Q31" s="153">
        <v>3.3591460000000044</v>
      </c>
      <c r="R31" s="153">
        <v>7.3999999999999996E-2</v>
      </c>
      <c r="S31" s="153">
        <v>1.1516</v>
      </c>
      <c r="T31" s="217">
        <v>4.5847460000000044</v>
      </c>
      <c r="U31" s="146">
        <v>0</v>
      </c>
      <c r="V31" s="153">
        <v>12.254056</v>
      </c>
      <c r="W31" s="153">
        <v>0.26100000000000001</v>
      </c>
      <c r="X31" s="153">
        <v>4.6100000000000003</v>
      </c>
      <c r="Y31" s="217">
        <v>17.125056000000001</v>
      </c>
    </row>
    <row r="32" spans="1:25" x14ac:dyDescent="0.25">
      <c r="A32" s="45" t="s">
        <v>150</v>
      </c>
      <c r="B32" s="153">
        <v>7.4883299999999959</v>
      </c>
      <c r="C32" s="153">
        <v>0</v>
      </c>
      <c r="D32" s="153">
        <v>0</v>
      </c>
      <c r="E32" s="217">
        <v>7.4883299999999959</v>
      </c>
      <c r="F32" s="146">
        <v>0</v>
      </c>
      <c r="G32" s="153">
        <v>7.8213670000000004</v>
      </c>
      <c r="H32" s="153">
        <v>0</v>
      </c>
      <c r="I32" s="153">
        <v>7.999999999810825E-6</v>
      </c>
      <c r="J32" s="217">
        <v>7.8213749999999997</v>
      </c>
      <c r="K32" s="146">
        <v>0</v>
      </c>
      <c r="L32" s="153">
        <v>7.6593030000000031</v>
      </c>
      <c r="M32" s="153">
        <v>0</v>
      </c>
      <c r="N32" s="153">
        <v>0</v>
      </c>
      <c r="O32" s="217">
        <v>7.6593030000000031</v>
      </c>
      <c r="P32" s="146">
        <v>0</v>
      </c>
      <c r="Q32" s="153">
        <v>9.549194</v>
      </c>
      <c r="R32" s="153">
        <v>0</v>
      </c>
      <c r="S32" s="153">
        <v>0</v>
      </c>
      <c r="T32" s="217">
        <v>9.549194</v>
      </c>
      <c r="U32" s="146">
        <v>0</v>
      </c>
      <c r="V32" s="153">
        <v>32.518194000000001</v>
      </c>
      <c r="W32" s="153">
        <v>0</v>
      </c>
      <c r="X32" s="153">
        <v>0</v>
      </c>
      <c r="Y32" s="217">
        <v>32.518194000000001</v>
      </c>
    </row>
    <row r="33" spans="1:25" x14ac:dyDescent="0.25">
      <c r="A33" s="49" t="s">
        <v>86</v>
      </c>
      <c r="B33" s="152">
        <v>6.8441479999999881</v>
      </c>
      <c r="C33" s="152">
        <v>4.8239999999999998</v>
      </c>
      <c r="D33" s="152">
        <v>0</v>
      </c>
      <c r="E33" s="223">
        <v>11.667147999999989</v>
      </c>
      <c r="F33" s="150">
        <v>0</v>
      </c>
      <c r="G33" s="152">
        <v>16.59535022066548</v>
      </c>
      <c r="H33" s="152">
        <v>-2.4718449999999992</v>
      </c>
      <c r="I33" s="152">
        <v>-1.9399920000000002</v>
      </c>
      <c r="J33" s="222">
        <v>12.183513220665484</v>
      </c>
      <c r="K33" s="150">
        <v>0</v>
      </c>
      <c r="L33" s="152">
        <v>22.097943272638979</v>
      </c>
      <c r="M33" s="152">
        <v>-1.2844520000000139</v>
      </c>
      <c r="N33" s="152">
        <v>1.026</v>
      </c>
      <c r="O33" s="222">
        <v>21.839491272638966</v>
      </c>
      <c r="P33" s="150">
        <v>0</v>
      </c>
      <c r="Q33" s="152">
        <v>13.826897992667382</v>
      </c>
      <c r="R33" s="152">
        <v>-3.6149209999999896</v>
      </c>
      <c r="S33" s="152">
        <v>0.74199999999999955</v>
      </c>
      <c r="T33" s="222">
        <v>10.953976992667391</v>
      </c>
      <c r="U33" s="150">
        <v>0</v>
      </c>
      <c r="V33" s="152">
        <v>59.362466583389001</v>
      </c>
      <c r="W33" s="152">
        <v>-2.5472180000000009</v>
      </c>
      <c r="X33" s="152">
        <v>-0.17199999999999999</v>
      </c>
      <c r="Y33" s="222">
        <v>56.643248583389003</v>
      </c>
    </row>
    <row r="34" spans="1:25" x14ac:dyDescent="0.25">
      <c r="A34" s="72" t="s">
        <v>96</v>
      </c>
      <c r="B34" s="146">
        <v>0.98799999999999999</v>
      </c>
      <c r="C34" s="146">
        <v>0</v>
      </c>
      <c r="D34" s="146">
        <v>0</v>
      </c>
      <c r="E34" s="217">
        <v>0.98799999999999999</v>
      </c>
      <c r="F34" s="146">
        <v>0</v>
      </c>
      <c r="G34" s="146">
        <v>-0.64700000000000002</v>
      </c>
      <c r="H34" s="146">
        <v>6.0302059999999997</v>
      </c>
      <c r="I34" s="146">
        <v>0</v>
      </c>
      <c r="J34" s="217">
        <v>5.3832060000000004</v>
      </c>
      <c r="K34" s="146">
        <v>0</v>
      </c>
      <c r="L34" s="146">
        <v>0.66700000000000004</v>
      </c>
      <c r="M34" s="146">
        <v>4.3152209999999993</v>
      </c>
      <c r="N34" s="146">
        <v>0</v>
      </c>
      <c r="O34" s="217">
        <v>4.9822209999999991</v>
      </c>
      <c r="P34" s="146">
        <v>0</v>
      </c>
      <c r="Q34" s="146">
        <v>3.43815304</v>
      </c>
      <c r="R34" s="146">
        <v>6.6708279999999975</v>
      </c>
      <c r="S34" s="146">
        <v>0</v>
      </c>
      <c r="T34" s="217">
        <v>10.108981039999998</v>
      </c>
      <c r="U34" s="146">
        <v>0</v>
      </c>
      <c r="V34" s="146">
        <v>4.4461530400000004</v>
      </c>
      <c r="W34" s="146">
        <v>17.016254999999997</v>
      </c>
      <c r="X34" s="146">
        <v>0</v>
      </c>
      <c r="Y34" s="217">
        <v>21.46240804</v>
      </c>
    </row>
    <row r="35" spans="1:25" x14ac:dyDescent="0.25">
      <c r="A35" s="73" t="s">
        <v>85</v>
      </c>
      <c r="B35" s="147">
        <v>7.8321479999999886</v>
      </c>
      <c r="C35" s="147">
        <v>4.8239999999999998</v>
      </c>
      <c r="D35" s="147">
        <v>0</v>
      </c>
      <c r="E35" s="218">
        <v>12.655147999999988</v>
      </c>
      <c r="F35" s="147">
        <v>0</v>
      </c>
      <c r="G35" s="147">
        <v>15.948350220665482</v>
      </c>
      <c r="H35" s="147">
        <v>3.558361000000001</v>
      </c>
      <c r="I35" s="147">
        <v>-1.9399920000000002</v>
      </c>
      <c r="J35" s="218">
        <v>17.566719220665483</v>
      </c>
      <c r="K35" s="147">
        <v>0</v>
      </c>
      <c r="L35" s="147">
        <v>22.76494327263898</v>
      </c>
      <c r="M35" s="147">
        <v>3.0307689999999856</v>
      </c>
      <c r="N35" s="147">
        <v>1.026</v>
      </c>
      <c r="O35" s="218">
        <v>26.821712272638965</v>
      </c>
      <c r="P35" s="147">
        <v>0</v>
      </c>
      <c r="Q35" s="147">
        <v>17.265051032667383</v>
      </c>
      <c r="R35" s="147">
        <v>3.0559070000000079</v>
      </c>
      <c r="S35" s="147">
        <v>0.74199999999999955</v>
      </c>
      <c r="T35" s="218">
        <v>21.062958032667389</v>
      </c>
      <c r="U35" s="147">
        <v>0</v>
      </c>
      <c r="V35" s="147">
        <v>63.808619623388999</v>
      </c>
      <c r="W35" s="147">
        <v>14.469036999999997</v>
      </c>
      <c r="X35" s="147">
        <v>-0.17199999999999999</v>
      </c>
      <c r="Y35" s="218">
        <v>78.105656623388995</v>
      </c>
    </row>
    <row r="36" spans="1:25" x14ac:dyDescent="0.25">
      <c r="A36" s="70" t="s">
        <v>97</v>
      </c>
      <c r="B36" s="74">
        <f>+B35/B9</f>
        <v>0.1885129612246369</v>
      </c>
      <c r="C36" s="74">
        <f t="shared" ref="C36" si="0">+C35/C9</f>
        <v>0.1473067057530231</v>
      </c>
      <c r="D36" s="74"/>
      <c r="E36" s="224">
        <f t="shared" ref="E36" si="1">+E35/E9</f>
        <v>0.17889157784625806</v>
      </c>
      <c r="F36" s="75"/>
      <c r="G36" s="74">
        <f>+G35/G9</f>
        <v>0.31427797699652155</v>
      </c>
      <c r="H36" s="74">
        <f t="shared" ref="H36" si="2">+H35/H9</f>
        <v>0.14985651157557806</v>
      </c>
      <c r="I36" s="74"/>
      <c r="J36" s="224">
        <f t="shared" ref="J36" si="3">+J35/J9</f>
        <v>0.24343744910317405</v>
      </c>
      <c r="K36" s="75"/>
      <c r="L36" s="74">
        <f>+L35/L9</f>
        <v>0.49600666841696156</v>
      </c>
      <c r="M36" s="74">
        <f t="shared" ref="M36" si="4">+M35/M9</f>
        <v>0.10909226838973789</v>
      </c>
      <c r="N36" s="74"/>
      <c r="O36" s="224">
        <f t="shared" ref="O36" si="5">+O35/O9</f>
        <v>0.38216196470002034</v>
      </c>
      <c r="P36" s="75"/>
      <c r="Q36" s="74">
        <f>+Q35/Q9</f>
        <v>0.28675625558902956</v>
      </c>
      <c r="R36" s="74">
        <f t="shared" ref="R36" si="6">+R35/R9</f>
        <v>0.15172444096456222</v>
      </c>
      <c r="S36" s="74"/>
      <c r="T36" s="224">
        <f t="shared" ref="T36" si="7">+T35/T9</f>
        <v>0.27897857522481456</v>
      </c>
      <c r="U36" s="75"/>
      <c r="V36" s="74">
        <f>+V35/V9</f>
        <v>0.32161999470330666</v>
      </c>
      <c r="W36" s="74">
        <f t="shared" ref="W36:Y36" si="8">+W35/W9</f>
        <v>0.13857108608146207</v>
      </c>
      <c r="X36" s="74"/>
      <c r="Y36" s="227">
        <f t="shared" si="8"/>
        <v>0.27064772659982816</v>
      </c>
    </row>
    <row r="37" spans="1:25" x14ac:dyDescent="0.25">
      <c r="A37" s="47" t="s">
        <v>98</v>
      </c>
      <c r="B37" s="76">
        <f>+B11/B9</f>
        <v>0.37213276530194722</v>
      </c>
      <c r="C37" s="76">
        <f t="shared" ref="C37:E37" si="9">+C11/C9</f>
        <v>0.23558690607059973</v>
      </c>
      <c r="D37" s="76"/>
      <c r="E37" s="225">
        <f t="shared" si="9"/>
        <v>0.3276271521868197</v>
      </c>
      <c r="F37" s="77"/>
      <c r="G37" s="76">
        <f>+G11/G9</f>
        <v>0.40626311868256554</v>
      </c>
      <c r="H37" s="76">
        <f t="shared" ref="H37:J37" si="10">+H11/H9</f>
        <v>0.27640882520666038</v>
      </c>
      <c r="I37" s="76"/>
      <c r="J37" s="225">
        <f t="shared" si="10"/>
        <v>0.34976714428626293</v>
      </c>
      <c r="K37" s="77"/>
      <c r="L37" s="76">
        <f>+L11/L9</f>
        <v>0.59255227022674073</v>
      </c>
      <c r="M37" s="76">
        <f t="shared" ref="M37:O37" si="11">+M11/M9</f>
        <v>0.21362149757342044</v>
      </c>
      <c r="N37" s="76"/>
      <c r="O37" s="225">
        <f t="shared" si="11"/>
        <v>0.48667416730576879</v>
      </c>
      <c r="P37" s="77"/>
      <c r="Q37" s="76">
        <f>+Q11/Q9</f>
        <v>0.32648284921414572</v>
      </c>
      <c r="R37" s="76">
        <f t="shared" ref="R37:T37" si="12">+R11/R9</f>
        <v>0.32803003202644959</v>
      </c>
      <c r="S37" s="76"/>
      <c r="T37" s="225">
        <f t="shared" si="12"/>
        <v>0.35769170938031869</v>
      </c>
      <c r="U37" s="77"/>
      <c r="V37" s="76">
        <f>+V11/V9</f>
        <v>0.41799752391083839</v>
      </c>
      <c r="W37" s="76">
        <f t="shared" ref="W37:Y37" si="13">+W11/W9</f>
        <v>0.2568575680492764</v>
      </c>
      <c r="X37" s="76"/>
      <c r="Y37" s="228">
        <f t="shared" si="13"/>
        <v>0.37970311958089653</v>
      </c>
    </row>
  </sheetData>
  <mergeCells count="6">
    <mergeCell ref="A3:G3"/>
    <mergeCell ref="V6:Y6"/>
    <mergeCell ref="L6:O6"/>
    <mergeCell ref="Q6:T6"/>
    <mergeCell ref="B6:E6"/>
    <mergeCell ref="G6:J6"/>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5AB85-F8F6-4973-AFF7-D2396AF72760}">
  <dimension ref="A1:AD37"/>
  <sheetViews>
    <sheetView showGridLines="0" zoomScaleNormal="100" workbookViewId="0"/>
  </sheetViews>
  <sheetFormatPr defaultRowHeight="15" x14ac:dyDescent="0.25"/>
  <cols>
    <col min="1" max="1" width="49.28515625" style="47" bestFit="1" customWidth="1"/>
    <col min="2" max="4" width="11.7109375" style="47" customWidth="1"/>
    <col min="5" max="6" width="11.7109375" style="70" customWidth="1"/>
    <col min="7" max="9" width="11.7109375" style="47" customWidth="1"/>
    <col min="10" max="11" width="11.7109375" style="70" customWidth="1"/>
    <col min="12" max="14" width="11.7109375" style="47" customWidth="1"/>
    <col min="15" max="16" width="11.7109375" style="70" customWidth="1"/>
    <col min="17" max="19" width="11.7109375" style="47" customWidth="1"/>
    <col min="20" max="21" width="11.7109375" style="70" customWidth="1"/>
    <col min="22" max="24" width="11.7109375" style="47" customWidth="1"/>
    <col min="25" max="25" width="11.7109375" style="70" customWidth="1"/>
    <col min="26" max="36" width="11.7109375" style="157" customWidth="1"/>
    <col min="37" max="16384" width="9.140625" style="157"/>
  </cols>
  <sheetData>
    <row r="1" spans="1:25" x14ac:dyDescent="0.25">
      <c r="A1" s="154"/>
      <c r="B1" s="155"/>
      <c r="C1" s="155"/>
      <c r="D1" s="154"/>
      <c r="E1" s="156"/>
      <c r="F1" s="156"/>
      <c r="G1" s="155"/>
      <c r="H1" s="155"/>
      <c r="I1" s="154"/>
      <c r="J1" s="156"/>
      <c r="K1" s="156"/>
      <c r="L1" s="155"/>
      <c r="M1" s="155"/>
      <c r="N1" s="154"/>
      <c r="O1" s="156"/>
      <c r="P1" s="156"/>
      <c r="Q1" s="155"/>
      <c r="R1" s="155"/>
      <c r="S1" s="154"/>
      <c r="T1" s="156"/>
      <c r="U1" s="156"/>
      <c r="V1" s="155"/>
      <c r="W1" s="155"/>
      <c r="X1" s="154"/>
      <c r="Y1" s="156"/>
    </row>
    <row r="2" spans="1:25" x14ac:dyDescent="0.25">
      <c r="A2" s="49"/>
      <c r="B2" s="158"/>
      <c r="C2" s="52"/>
      <c r="D2" s="52"/>
      <c r="E2" s="159"/>
      <c r="F2" s="159"/>
      <c r="G2" s="158"/>
      <c r="H2" s="52"/>
      <c r="I2" s="52"/>
      <c r="J2" s="159"/>
      <c r="K2" s="159"/>
      <c r="L2" s="158"/>
      <c r="M2" s="52"/>
      <c r="N2" s="52"/>
      <c r="O2" s="159"/>
      <c r="P2" s="159"/>
      <c r="Q2" s="161"/>
      <c r="R2" s="52"/>
      <c r="S2" s="52"/>
      <c r="T2" s="159"/>
      <c r="U2" s="159"/>
      <c r="V2" s="158"/>
      <c r="W2" s="52"/>
      <c r="X2" s="52"/>
      <c r="Y2" s="159"/>
    </row>
    <row r="3" spans="1:25" x14ac:dyDescent="0.25">
      <c r="A3" s="318" t="s">
        <v>149</v>
      </c>
      <c r="B3" s="318"/>
      <c r="C3" s="318"/>
      <c r="D3" s="318"/>
      <c r="E3" s="318"/>
      <c r="F3" s="318"/>
      <c r="G3" s="318"/>
      <c r="H3" s="318"/>
      <c r="I3" s="52"/>
      <c r="J3" s="159"/>
      <c r="K3" s="159"/>
      <c r="L3" s="158"/>
      <c r="M3" s="52"/>
      <c r="N3" s="52"/>
      <c r="O3" s="159"/>
      <c r="P3" s="159"/>
      <c r="Q3" s="161"/>
      <c r="R3" s="52"/>
      <c r="S3" s="52"/>
      <c r="T3" s="159"/>
      <c r="U3" s="159"/>
      <c r="V3" s="158"/>
      <c r="W3" s="52"/>
      <c r="X3" s="52"/>
      <c r="Y3" s="159"/>
    </row>
    <row r="4" spans="1:25" x14ac:dyDescent="0.25">
      <c r="I4" s="52"/>
      <c r="J4" s="159"/>
      <c r="K4" s="159"/>
      <c r="L4" s="158"/>
      <c r="M4" s="52"/>
      <c r="N4" s="52"/>
      <c r="O4" s="159"/>
      <c r="P4" s="159"/>
      <c r="Q4" s="161"/>
      <c r="R4" s="52"/>
      <c r="S4" s="52"/>
      <c r="T4" s="159"/>
      <c r="U4" s="159"/>
      <c r="V4" s="158"/>
      <c r="W4" s="52"/>
      <c r="X4" s="52"/>
      <c r="Y4" s="159"/>
    </row>
    <row r="5" spans="1:25" x14ac:dyDescent="0.25">
      <c r="A5" s="62"/>
      <c r="B5" s="62"/>
      <c r="C5" s="62"/>
      <c r="D5" s="62"/>
      <c r="E5" s="160"/>
      <c r="F5" s="160"/>
      <c r="G5" s="62"/>
      <c r="H5" s="62"/>
      <c r="I5" s="62"/>
      <c r="J5" s="160"/>
      <c r="K5" s="160"/>
      <c r="L5" s="62"/>
      <c r="M5" s="62"/>
      <c r="N5" s="62"/>
      <c r="O5" s="160"/>
      <c r="P5" s="160"/>
      <c r="Q5" s="62"/>
      <c r="R5" s="62"/>
      <c r="S5" s="62"/>
      <c r="T5" s="160"/>
      <c r="U5" s="160"/>
      <c r="V5" s="62"/>
      <c r="W5" s="62"/>
      <c r="X5" s="62"/>
      <c r="Y5" s="160"/>
    </row>
    <row r="6" spans="1:25" x14ac:dyDescent="0.25">
      <c r="A6" s="61"/>
      <c r="B6" s="319" t="s">
        <v>126</v>
      </c>
      <c r="C6" s="319"/>
      <c r="D6" s="319"/>
      <c r="E6" s="319"/>
      <c r="F6" s="142"/>
      <c r="G6" s="319" t="s">
        <v>127</v>
      </c>
      <c r="H6" s="319"/>
      <c r="I6" s="319"/>
      <c r="J6" s="319"/>
      <c r="K6" s="142"/>
      <c r="L6" s="319" t="s">
        <v>128</v>
      </c>
      <c r="M6" s="319"/>
      <c r="N6" s="319"/>
      <c r="O6" s="319"/>
      <c r="P6" s="142"/>
      <c r="Q6" s="319" t="s">
        <v>129</v>
      </c>
      <c r="R6" s="319"/>
      <c r="S6" s="319"/>
      <c r="T6" s="319"/>
      <c r="U6" s="142"/>
      <c r="V6" s="319" t="s">
        <v>109</v>
      </c>
      <c r="W6" s="319"/>
      <c r="X6" s="319"/>
      <c r="Y6" s="319"/>
    </row>
    <row r="7" spans="1:25" x14ac:dyDescent="0.25">
      <c r="A7" s="62" t="s">
        <v>130</v>
      </c>
      <c r="B7" s="63" t="s">
        <v>80</v>
      </c>
      <c r="C7" s="63" t="s">
        <v>81</v>
      </c>
      <c r="D7" s="64" t="s">
        <v>82</v>
      </c>
      <c r="E7" s="215" t="s">
        <v>89</v>
      </c>
      <c r="F7" s="65"/>
      <c r="G7" s="63" t="s">
        <v>80</v>
      </c>
      <c r="H7" s="63" t="s">
        <v>81</v>
      </c>
      <c r="I7" s="64" t="s">
        <v>82</v>
      </c>
      <c r="J7" s="215" t="s">
        <v>89</v>
      </c>
      <c r="K7" s="65"/>
      <c r="L7" s="63" t="s">
        <v>80</v>
      </c>
      <c r="M7" s="63" t="s">
        <v>81</v>
      </c>
      <c r="N7" s="64" t="s">
        <v>82</v>
      </c>
      <c r="O7" s="215" t="s">
        <v>89</v>
      </c>
      <c r="P7" s="65"/>
      <c r="Q7" s="63" t="s">
        <v>80</v>
      </c>
      <c r="R7" s="63" t="s">
        <v>81</v>
      </c>
      <c r="S7" s="64" t="s">
        <v>82</v>
      </c>
      <c r="T7" s="215" t="s">
        <v>89</v>
      </c>
      <c r="U7" s="65"/>
      <c r="V7" s="63" t="s">
        <v>80</v>
      </c>
      <c r="W7" s="63" t="s">
        <v>81</v>
      </c>
      <c r="X7" s="64" t="s">
        <v>82</v>
      </c>
      <c r="Y7" s="215" t="s">
        <v>89</v>
      </c>
    </row>
    <row r="8" spans="1:25" x14ac:dyDescent="0.25">
      <c r="B8" s="66"/>
      <c r="C8" s="66"/>
      <c r="D8" s="66"/>
      <c r="E8" s="216"/>
      <c r="F8" s="67"/>
      <c r="G8" s="66"/>
      <c r="H8" s="66"/>
      <c r="I8" s="66"/>
      <c r="J8" s="216"/>
      <c r="K8" s="67"/>
      <c r="L8" s="66"/>
      <c r="M8" s="66"/>
      <c r="N8" s="66"/>
      <c r="O8" s="216"/>
      <c r="P8" s="67"/>
      <c r="Q8" s="66"/>
      <c r="R8" s="66"/>
      <c r="S8" s="66"/>
      <c r="T8" s="216"/>
      <c r="U8" s="67"/>
      <c r="V8" s="66"/>
      <c r="W8" s="66"/>
      <c r="X8" s="66"/>
      <c r="Y8" s="216"/>
    </row>
    <row r="9" spans="1:25" x14ac:dyDescent="0.25">
      <c r="A9" s="45" t="s">
        <v>3</v>
      </c>
      <c r="B9" s="146">
        <v>30.324368000000003</v>
      </c>
      <c r="C9" s="146">
        <v>23.188539999999996</v>
      </c>
      <c r="D9" s="146">
        <v>-3.4072799999999952</v>
      </c>
      <c r="E9" s="217">
        <v>50.105627999999996</v>
      </c>
      <c r="F9" s="146"/>
      <c r="G9" s="146">
        <v>45.718057999999999</v>
      </c>
      <c r="H9" s="146">
        <v>32.340490000000003</v>
      </c>
      <c r="I9" s="146">
        <v>-3.7958499999999948</v>
      </c>
      <c r="J9" s="217">
        <v>74.262698</v>
      </c>
      <c r="K9" s="146"/>
      <c r="L9" s="146">
        <v>39.82065699999999</v>
      </c>
      <c r="M9" s="146">
        <v>24.806300000000004</v>
      </c>
      <c r="N9" s="146">
        <v>-2.6579500000000116</v>
      </c>
      <c r="O9" s="217">
        <v>61.969006999999984</v>
      </c>
      <c r="P9" s="146"/>
      <c r="Q9" s="146">
        <v>53.701603000000006</v>
      </c>
      <c r="R9" s="146">
        <v>30.03586</v>
      </c>
      <c r="S9" s="146">
        <v>-8.0127500000000005</v>
      </c>
      <c r="T9" s="217">
        <v>75.724713000000008</v>
      </c>
      <c r="U9" s="146"/>
      <c r="V9" s="146">
        <v>169.56468599999999</v>
      </c>
      <c r="W9" s="146">
        <v>110.37119</v>
      </c>
      <c r="X9" s="146">
        <v>-17.873830000000002</v>
      </c>
      <c r="Y9" s="217">
        <v>262.06204599999995</v>
      </c>
    </row>
    <row r="10" spans="1:25" x14ac:dyDescent="0.25">
      <c r="A10" s="45" t="s">
        <v>4</v>
      </c>
      <c r="B10" s="146">
        <v>-17.907454523730554</v>
      </c>
      <c r="C10" s="146">
        <v>-17.300489999999996</v>
      </c>
      <c r="D10" s="146">
        <v>2.3312799999999987</v>
      </c>
      <c r="E10" s="217">
        <v>-32.876664523730547</v>
      </c>
      <c r="F10" s="146"/>
      <c r="G10" s="146">
        <v>-24.569545476269447</v>
      </c>
      <c r="H10" s="146">
        <v>-24.3452068</v>
      </c>
      <c r="I10" s="146">
        <v>4.322366155865617</v>
      </c>
      <c r="J10" s="217">
        <v>-44.592386120403823</v>
      </c>
      <c r="K10" s="146"/>
      <c r="L10" s="146">
        <v>-23.191976881060778</v>
      </c>
      <c r="M10" s="146">
        <v>-19.291859900000002</v>
      </c>
      <c r="N10" s="146">
        <v>1.9947044579804496</v>
      </c>
      <c r="O10" s="217">
        <v>-40.489132323080334</v>
      </c>
      <c r="P10" s="146"/>
      <c r="Q10" s="146">
        <v>-43.188000000000017</v>
      </c>
      <c r="R10" s="146">
        <v>-20.77165329999999</v>
      </c>
      <c r="S10" s="146">
        <v>8.0084093861539323</v>
      </c>
      <c r="T10" s="217">
        <v>-55.951243913846078</v>
      </c>
      <c r="U10" s="146"/>
      <c r="V10" s="146">
        <v>-108.85697688106079</v>
      </c>
      <c r="W10" s="146">
        <v>-81.709209999999999</v>
      </c>
      <c r="X10" s="146">
        <v>16.656759999999998</v>
      </c>
      <c r="Y10" s="217">
        <v>-173.90942688106077</v>
      </c>
    </row>
    <row r="11" spans="1:25" x14ac:dyDescent="0.25">
      <c r="A11" s="46" t="s">
        <v>5</v>
      </c>
      <c r="B11" s="147">
        <v>12.416913476269448</v>
      </c>
      <c r="C11" s="147">
        <v>5.8880499999999989</v>
      </c>
      <c r="D11" s="147">
        <v>-1.0759999999999963</v>
      </c>
      <c r="E11" s="218">
        <v>17.229463476269448</v>
      </c>
      <c r="F11" s="147"/>
      <c r="G11" s="147">
        <v>21.148512523730552</v>
      </c>
      <c r="H11" s="147">
        <v>7.995283200000002</v>
      </c>
      <c r="I11" s="147">
        <v>0.52651615586562184</v>
      </c>
      <c r="J11" s="218">
        <v>29.670311879596177</v>
      </c>
      <c r="K11" s="147"/>
      <c r="L11" s="147">
        <v>16.628680118939215</v>
      </c>
      <c r="M11" s="147">
        <v>5.5144400999999998</v>
      </c>
      <c r="N11" s="147">
        <v>-0.66324554201956198</v>
      </c>
      <c r="O11" s="218">
        <v>21.47987467691965</v>
      </c>
      <c r="P11" s="147"/>
      <c r="Q11" s="147">
        <v>10.513602999999987</v>
      </c>
      <c r="R11" s="147">
        <v>9.2642067000000097</v>
      </c>
      <c r="S11" s="147">
        <v>-4.3406138460668443E-3</v>
      </c>
      <c r="T11" s="218">
        <v>19.773469086153927</v>
      </c>
      <c r="U11" s="147"/>
      <c r="V11" s="147">
        <v>60.707709118939192</v>
      </c>
      <c r="W11" s="147">
        <v>28.66198000000001</v>
      </c>
      <c r="X11" s="147">
        <v>-1.2170700000000034</v>
      </c>
      <c r="Y11" s="218">
        <v>88.152619118939214</v>
      </c>
    </row>
    <row r="12" spans="1:25" x14ac:dyDescent="0.25">
      <c r="A12" s="45"/>
      <c r="B12" s="146"/>
      <c r="C12" s="146"/>
      <c r="D12" s="146"/>
      <c r="E12" s="219"/>
      <c r="F12" s="148"/>
      <c r="G12" s="146"/>
      <c r="H12" s="146"/>
      <c r="I12" s="146"/>
      <c r="J12" s="219"/>
      <c r="K12" s="148"/>
      <c r="L12" s="149"/>
      <c r="M12" s="146"/>
      <c r="N12" s="146"/>
      <c r="O12" s="219"/>
      <c r="P12" s="148"/>
      <c r="Q12" s="149"/>
      <c r="R12" s="146"/>
      <c r="S12" s="146"/>
      <c r="T12" s="219"/>
      <c r="U12" s="148"/>
      <c r="V12" s="146"/>
      <c r="W12" s="146"/>
      <c r="X12" s="146"/>
      <c r="Y12" s="219"/>
    </row>
    <row r="13" spans="1:25" x14ac:dyDescent="0.25">
      <c r="A13" s="131" t="s">
        <v>6</v>
      </c>
      <c r="B13" s="146">
        <v>-14.329476554107059</v>
      </c>
      <c r="C13" s="146">
        <v>-5.3515299999999995</v>
      </c>
      <c r="D13" s="146">
        <v>0</v>
      </c>
      <c r="E13" s="217">
        <v>-19.681006554107057</v>
      </c>
      <c r="F13" s="146"/>
      <c r="G13" s="146">
        <v>-14.457871369157809</v>
      </c>
      <c r="H13" s="146">
        <v>-7.3985439999999993</v>
      </c>
      <c r="I13" s="146">
        <v>0</v>
      </c>
      <c r="J13" s="217">
        <v>-21.856415369157808</v>
      </c>
      <c r="K13" s="146"/>
      <c r="L13" s="146">
        <v>-15.606434000000002</v>
      </c>
      <c r="M13" s="146">
        <v>-6.7446159999999997</v>
      </c>
      <c r="N13" s="146">
        <v>0.878</v>
      </c>
      <c r="O13" s="217">
        <v>-21.473050000000004</v>
      </c>
      <c r="P13" s="146"/>
      <c r="Q13" s="146">
        <v>-14.757801999999989</v>
      </c>
      <c r="R13" s="146">
        <v>-6.9671919999999989</v>
      </c>
      <c r="S13" s="146">
        <v>-0.96966999999999992</v>
      </c>
      <c r="T13" s="217">
        <v>-22.694663999999985</v>
      </c>
      <c r="U13" s="146"/>
      <c r="V13" s="146">
        <v>-59.151583923264859</v>
      </c>
      <c r="W13" s="146">
        <v>-26.461881999999999</v>
      </c>
      <c r="X13" s="146">
        <v>-9.166999999999996E-2</v>
      </c>
      <c r="Y13" s="217">
        <v>-85.705135923264848</v>
      </c>
    </row>
    <row r="14" spans="1:25" x14ac:dyDescent="0.25">
      <c r="A14" s="45" t="s">
        <v>7</v>
      </c>
      <c r="B14" s="146">
        <v>-3.1159300000000001</v>
      </c>
      <c r="C14" s="146">
        <v>-0.57471000000000005</v>
      </c>
      <c r="D14" s="146">
        <v>-1.153</v>
      </c>
      <c r="E14" s="217">
        <v>-4.8436400000000006</v>
      </c>
      <c r="F14" s="146"/>
      <c r="G14" s="146">
        <v>-5.1129700000000016</v>
      </c>
      <c r="H14" s="146">
        <v>-0.49669000000000008</v>
      </c>
      <c r="I14" s="146">
        <v>-1.1579999999999999</v>
      </c>
      <c r="J14" s="217">
        <v>-6.767660000000002</v>
      </c>
      <c r="K14" s="146"/>
      <c r="L14" s="146">
        <v>-3.5573899999999923</v>
      </c>
      <c r="M14" s="146">
        <v>-0.504</v>
      </c>
      <c r="N14" s="146">
        <v>-1.1497800000000002</v>
      </c>
      <c r="O14" s="217">
        <v>-5.211169999999993</v>
      </c>
      <c r="P14" s="146"/>
      <c r="Q14" s="146">
        <v>-5.3866900000000095</v>
      </c>
      <c r="R14" s="146">
        <v>-0.43659999999999993</v>
      </c>
      <c r="S14" s="146">
        <v>3.4757800000000003</v>
      </c>
      <c r="T14" s="217">
        <v>-2.34751000000001</v>
      </c>
      <c r="U14" s="146"/>
      <c r="V14" s="146">
        <v>-17.172980000000003</v>
      </c>
      <c r="W14" s="146">
        <v>-2.012</v>
      </c>
      <c r="X14" s="146">
        <v>1.4999999999999999E-2</v>
      </c>
      <c r="Y14" s="217">
        <v>-19.169980000000002</v>
      </c>
    </row>
    <row r="15" spans="1:25" x14ac:dyDescent="0.25">
      <c r="A15" s="45" t="s">
        <v>8</v>
      </c>
      <c r="B15" s="146">
        <v>0.15070499999999998</v>
      </c>
      <c r="C15" s="146">
        <v>0</v>
      </c>
      <c r="D15" s="146">
        <v>0</v>
      </c>
      <c r="E15" s="217">
        <v>0.15070499999999998</v>
      </c>
      <c r="F15" s="146"/>
      <c r="G15" s="146">
        <v>-0.11305899999999997</v>
      </c>
      <c r="H15" s="146">
        <v>0</v>
      </c>
      <c r="I15" s="146">
        <v>0</v>
      </c>
      <c r="J15" s="217">
        <v>-0.11305899999999997</v>
      </c>
      <c r="K15" s="146"/>
      <c r="L15" s="146">
        <v>2.9866129999999997</v>
      </c>
      <c r="M15" s="146">
        <v>0</v>
      </c>
      <c r="N15" s="146">
        <v>0</v>
      </c>
      <c r="O15" s="217">
        <v>2.9866129999999997</v>
      </c>
      <c r="P15" s="146"/>
      <c r="Q15" s="146">
        <v>0.12548199999999998</v>
      </c>
      <c r="R15" s="146">
        <v>0</v>
      </c>
      <c r="S15" s="146">
        <v>0</v>
      </c>
      <c r="T15" s="217">
        <v>0.12548199999999998</v>
      </c>
      <c r="U15" s="146"/>
      <c r="V15" s="146">
        <v>3.1497410000000001</v>
      </c>
      <c r="W15" s="146">
        <v>0</v>
      </c>
      <c r="X15" s="146">
        <v>0</v>
      </c>
      <c r="Y15" s="217">
        <v>3.1497410000000001</v>
      </c>
    </row>
    <row r="16" spans="1:25" x14ac:dyDescent="0.25">
      <c r="A16" s="46" t="s">
        <v>9</v>
      </c>
      <c r="B16" s="147">
        <v>-4.8777880778376108</v>
      </c>
      <c r="C16" s="147">
        <v>-3.8190000000000508E-2</v>
      </c>
      <c r="D16" s="147">
        <v>-2.2289999999999965</v>
      </c>
      <c r="E16" s="218">
        <v>-7.1454780778376108</v>
      </c>
      <c r="F16" s="147"/>
      <c r="G16" s="147">
        <v>1.4646121545727413</v>
      </c>
      <c r="H16" s="147">
        <v>0.10004920000000266</v>
      </c>
      <c r="I16" s="147">
        <v>-0.63148384413437819</v>
      </c>
      <c r="J16" s="218">
        <v>0.93317751043836983</v>
      </c>
      <c r="K16" s="147"/>
      <c r="L16" s="147">
        <v>0.45146911893922015</v>
      </c>
      <c r="M16" s="147">
        <v>-1.7341759000000001</v>
      </c>
      <c r="N16" s="147">
        <v>-0.93502554201956223</v>
      </c>
      <c r="O16" s="218">
        <v>-2.2177323230803445</v>
      </c>
      <c r="P16" s="147"/>
      <c r="Q16" s="147">
        <v>-9.5054070000000106</v>
      </c>
      <c r="R16" s="147">
        <v>1.8604147000000106</v>
      </c>
      <c r="S16" s="147">
        <v>2.5017693861539332</v>
      </c>
      <c r="T16" s="218">
        <v>-5.1432229138460679</v>
      </c>
      <c r="U16" s="147"/>
      <c r="V16" s="147">
        <v>-12.467113804325667</v>
      </c>
      <c r="W16" s="147">
        <v>0.1880980000000127</v>
      </c>
      <c r="X16" s="147">
        <v>-1.2937400000000034</v>
      </c>
      <c r="Y16" s="218">
        <v>-13.572755804325645</v>
      </c>
    </row>
    <row r="17" spans="1:26" x14ac:dyDescent="0.25">
      <c r="A17" s="45"/>
      <c r="B17" s="146"/>
      <c r="C17" s="146"/>
      <c r="D17" s="146"/>
      <c r="E17" s="219"/>
      <c r="F17" s="148"/>
      <c r="G17" s="146"/>
      <c r="H17" s="146"/>
      <c r="I17" s="146"/>
      <c r="J17" s="219"/>
      <c r="K17" s="148"/>
      <c r="L17" s="146"/>
      <c r="M17" s="146"/>
      <c r="N17" s="146"/>
      <c r="O17" s="219"/>
      <c r="P17" s="148"/>
      <c r="Q17" s="146"/>
      <c r="R17" s="146"/>
      <c r="S17" s="146"/>
      <c r="T17" s="219"/>
      <c r="U17" s="148"/>
      <c r="V17" s="146"/>
      <c r="W17" s="146"/>
      <c r="X17" s="146"/>
      <c r="Y17" s="219"/>
    </row>
    <row r="18" spans="1:26" x14ac:dyDescent="0.25">
      <c r="A18" s="45" t="s">
        <v>10</v>
      </c>
      <c r="B18" s="146">
        <v>-3.0425600000000004</v>
      </c>
      <c r="C18" s="146">
        <v>-0.61128000000000005</v>
      </c>
      <c r="D18" s="146">
        <v>1.2529999999999999</v>
      </c>
      <c r="E18" s="217">
        <v>-2.4008400000000005</v>
      </c>
      <c r="F18" s="146"/>
      <c r="G18" s="146">
        <v>-3.0751299999999993</v>
      </c>
      <c r="H18" s="146">
        <v>-0.62322999999999995</v>
      </c>
      <c r="I18" s="146">
        <v>0</v>
      </c>
      <c r="J18" s="217">
        <v>-3.6983599999999992</v>
      </c>
      <c r="K18" s="146"/>
      <c r="L18" s="146">
        <v>-3.3664300000000011</v>
      </c>
      <c r="M18" s="146">
        <v>-0.67151000000000005</v>
      </c>
      <c r="N18" s="146">
        <v>19.600000000000001</v>
      </c>
      <c r="O18" s="217">
        <v>15.562059999999997</v>
      </c>
      <c r="P18" s="146"/>
      <c r="Q18" s="146">
        <v>-3.6829000000000067</v>
      </c>
      <c r="R18" s="146">
        <v>-0.75887999999999989</v>
      </c>
      <c r="S18" s="146">
        <v>0.68961999999999901</v>
      </c>
      <c r="T18" s="217">
        <v>-3.7521600000000079</v>
      </c>
      <c r="U18" s="146"/>
      <c r="V18" s="146">
        <v>-13.167020000000008</v>
      </c>
      <c r="W18" s="146">
        <v>-2.6649000000000003</v>
      </c>
      <c r="X18" s="146">
        <v>21.542619999999999</v>
      </c>
      <c r="Y18" s="217">
        <v>5.7106999999999912</v>
      </c>
    </row>
    <row r="19" spans="1:26" x14ac:dyDescent="0.25">
      <c r="A19" s="46" t="s">
        <v>83</v>
      </c>
      <c r="B19" s="147">
        <v>-7.9203480778376116</v>
      </c>
      <c r="C19" s="147">
        <v>-0.64947000000000055</v>
      </c>
      <c r="D19" s="147">
        <v>-0.97599999999999631</v>
      </c>
      <c r="E19" s="218">
        <v>-9.5463180778376113</v>
      </c>
      <c r="F19" s="147"/>
      <c r="G19" s="147">
        <v>-1.610517845427258</v>
      </c>
      <c r="H19" s="147">
        <v>-0.52318079999999723</v>
      </c>
      <c r="I19" s="147">
        <v>-0.63148384413437819</v>
      </c>
      <c r="J19" s="218">
        <v>-2.7651824895616293</v>
      </c>
      <c r="K19" s="147"/>
      <c r="L19" s="147">
        <v>-2.914960881060781</v>
      </c>
      <c r="M19" s="147">
        <v>-2.4056859000000004</v>
      </c>
      <c r="N19" s="147">
        <v>18.664974457980438</v>
      </c>
      <c r="O19" s="218">
        <v>13.344327676919653</v>
      </c>
      <c r="P19" s="147"/>
      <c r="Q19" s="147">
        <v>-13.188307000000018</v>
      </c>
      <c r="R19" s="147">
        <v>1.1015347000000109</v>
      </c>
      <c r="S19" s="147">
        <v>3.1913893861539324</v>
      </c>
      <c r="T19" s="218">
        <v>-8.8953829138460758</v>
      </c>
      <c r="U19" s="147"/>
      <c r="V19" s="147">
        <v>-25.634133804325675</v>
      </c>
      <c r="W19" s="147">
        <v>-2.4768019999999873</v>
      </c>
      <c r="X19" s="147">
        <v>20.248879999999996</v>
      </c>
      <c r="Y19" s="218">
        <v>-7.862055804325653</v>
      </c>
    </row>
    <row r="20" spans="1:26" x14ac:dyDescent="0.25">
      <c r="A20" s="68"/>
      <c r="B20" s="150"/>
      <c r="C20" s="150"/>
      <c r="D20" s="150"/>
      <c r="E20" s="220"/>
      <c r="F20" s="151"/>
      <c r="G20" s="150"/>
      <c r="H20" s="150"/>
      <c r="I20" s="150"/>
      <c r="J20" s="220"/>
      <c r="K20" s="151"/>
      <c r="L20" s="150"/>
      <c r="M20" s="150"/>
      <c r="N20" s="150"/>
      <c r="O20" s="220"/>
      <c r="P20" s="151"/>
      <c r="Q20" s="150"/>
      <c r="R20" s="150"/>
      <c r="S20" s="150"/>
      <c r="T20" s="220"/>
      <c r="U20" s="151"/>
      <c r="V20" s="150"/>
      <c r="W20" s="150"/>
      <c r="X20" s="150"/>
      <c r="Y20" s="220"/>
    </row>
    <row r="21" spans="1:26" x14ac:dyDescent="0.25">
      <c r="A21" s="45" t="s">
        <v>11</v>
      </c>
      <c r="B21" s="146">
        <v>0.22481000000000001</v>
      </c>
      <c r="C21" s="146">
        <v>-0.53085000000000004</v>
      </c>
      <c r="D21" s="146">
        <v>0</v>
      </c>
      <c r="E21" s="217">
        <v>-0.30604000000000003</v>
      </c>
      <c r="F21" s="146"/>
      <c r="G21" s="146">
        <v>0.45083999999999985</v>
      </c>
      <c r="H21" s="146">
        <v>-0.89374999999999993</v>
      </c>
      <c r="I21" s="146">
        <v>0</v>
      </c>
      <c r="J21" s="217">
        <v>-0.44291000000000003</v>
      </c>
      <c r="K21" s="146"/>
      <c r="L21" s="146">
        <v>0.73039000000000009</v>
      </c>
      <c r="M21" s="146">
        <v>-0.57317000000000007</v>
      </c>
      <c r="N21" s="146">
        <v>0</v>
      </c>
      <c r="O21" s="217">
        <v>0.15722000000000003</v>
      </c>
      <c r="P21" s="146"/>
      <c r="Q21" s="146">
        <v>-0.21324000000000001</v>
      </c>
      <c r="R21" s="146">
        <v>8.0000000000000007E-5</v>
      </c>
      <c r="S21" s="146">
        <v>0</v>
      </c>
      <c r="T21" s="217">
        <v>-0.21315999999999999</v>
      </c>
      <c r="U21" s="146"/>
      <c r="V21" s="146">
        <v>1.1927999999999999</v>
      </c>
      <c r="W21" s="146">
        <v>-1.99769</v>
      </c>
      <c r="X21" s="146">
        <v>0</v>
      </c>
      <c r="Y21" s="217">
        <v>-0.80489000000000011</v>
      </c>
    </row>
    <row r="22" spans="1:26" x14ac:dyDescent="0.25">
      <c r="A22" s="46" t="s">
        <v>12</v>
      </c>
      <c r="B22" s="147">
        <v>-7.6950380778376113</v>
      </c>
      <c r="C22" s="147">
        <v>-1.1803200000000007</v>
      </c>
      <c r="D22" s="147">
        <v>-0.97599999999999631</v>
      </c>
      <c r="E22" s="218">
        <v>-9.8518580778376119</v>
      </c>
      <c r="F22" s="147"/>
      <c r="G22" s="147">
        <v>-1.159677845427258</v>
      </c>
      <c r="H22" s="147">
        <v>-1.4169307999999972</v>
      </c>
      <c r="I22" s="147">
        <v>-0.63148384413437819</v>
      </c>
      <c r="J22" s="218">
        <v>-3.2080924895616292</v>
      </c>
      <c r="K22" s="147"/>
      <c r="L22" s="147">
        <v>-2.1845708810607811</v>
      </c>
      <c r="M22" s="147">
        <v>-2.9788559000000006</v>
      </c>
      <c r="N22" s="147">
        <v>18.664974457980438</v>
      </c>
      <c r="O22" s="218">
        <v>13.501547676919651</v>
      </c>
      <c r="P22" s="147"/>
      <c r="Q22" s="147">
        <v>-13.401547000000017</v>
      </c>
      <c r="R22" s="147">
        <v>1.1016147000000107</v>
      </c>
      <c r="S22" s="147">
        <v>3.1913893861539324</v>
      </c>
      <c r="T22" s="218">
        <v>-9.1085429138460743</v>
      </c>
      <c r="U22" s="147"/>
      <c r="V22" s="147">
        <v>-24.441333804325676</v>
      </c>
      <c r="W22" s="147">
        <v>-4.4744919999999873</v>
      </c>
      <c r="X22" s="147">
        <v>20.248879999999996</v>
      </c>
      <c r="Y22" s="218">
        <v>-8.6669458043256533</v>
      </c>
    </row>
    <row r="23" spans="1:26" x14ac:dyDescent="0.25">
      <c r="B23" s="48"/>
      <c r="C23" s="48"/>
      <c r="D23" s="48"/>
      <c r="E23" s="274"/>
      <c r="F23" s="69"/>
      <c r="G23" s="48"/>
      <c r="H23" s="48"/>
      <c r="I23" s="48"/>
      <c r="J23" s="274"/>
      <c r="K23" s="69"/>
      <c r="L23" s="48"/>
      <c r="M23" s="48"/>
      <c r="N23" s="48"/>
      <c r="O23" s="274"/>
      <c r="P23" s="69"/>
      <c r="Q23" s="48"/>
      <c r="R23" s="48"/>
      <c r="S23" s="48"/>
      <c r="T23" s="274"/>
      <c r="U23" s="69"/>
      <c r="V23" s="48"/>
      <c r="W23" s="48"/>
      <c r="X23" s="48"/>
      <c r="Y23" s="274"/>
    </row>
    <row r="24" spans="1:26" x14ac:dyDescent="0.25">
      <c r="A24" s="278"/>
      <c r="B24" s="278"/>
      <c r="C24" s="278"/>
      <c r="D24" s="278"/>
      <c r="E24" s="283"/>
      <c r="F24" s="279"/>
      <c r="G24" s="278"/>
      <c r="H24" s="278"/>
      <c r="I24" s="278"/>
      <c r="J24" s="283"/>
      <c r="K24" s="279"/>
      <c r="L24" s="278"/>
      <c r="M24" s="278"/>
      <c r="N24" s="278"/>
      <c r="O24" s="283"/>
      <c r="P24" s="279"/>
      <c r="Q24" s="278"/>
      <c r="R24" s="278"/>
      <c r="S24" s="278"/>
      <c r="T24" s="283"/>
      <c r="U24" s="279"/>
      <c r="V24" s="278"/>
      <c r="W24" s="278"/>
      <c r="X24" s="278"/>
      <c r="Y24" s="283"/>
      <c r="Z24" s="280"/>
    </row>
    <row r="25" spans="1:26" x14ac:dyDescent="0.25">
      <c r="A25" s="281" t="s">
        <v>84</v>
      </c>
      <c r="B25" s="269"/>
      <c r="C25" s="269"/>
      <c r="D25" s="269"/>
      <c r="E25" s="284"/>
      <c r="F25" s="269"/>
      <c r="G25" s="269"/>
      <c r="H25" s="269"/>
      <c r="I25" s="269"/>
      <c r="J25" s="284"/>
      <c r="K25" s="269"/>
      <c r="L25" s="269"/>
      <c r="M25" s="269"/>
      <c r="N25" s="269"/>
      <c r="O25" s="284"/>
      <c r="P25" s="269"/>
      <c r="Q25" s="269"/>
      <c r="R25" s="269"/>
      <c r="S25" s="269"/>
      <c r="T25" s="284"/>
      <c r="U25" s="269"/>
      <c r="V25" s="269"/>
      <c r="W25" s="269"/>
      <c r="X25" s="269"/>
      <c r="Y25" s="284"/>
      <c r="Z25" s="280"/>
    </row>
    <row r="26" spans="1:26" x14ac:dyDescent="0.25">
      <c r="A26" s="282" t="s">
        <v>130</v>
      </c>
      <c r="B26" s="63"/>
      <c r="C26" s="63"/>
      <c r="D26" s="64"/>
      <c r="E26" s="215"/>
      <c r="F26" s="65"/>
      <c r="G26" s="63"/>
      <c r="H26" s="63"/>
      <c r="I26" s="64"/>
      <c r="J26" s="215"/>
      <c r="K26" s="65"/>
      <c r="L26" s="63"/>
      <c r="M26" s="63"/>
      <c r="N26" s="64"/>
      <c r="O26" s="215"/>
      <c r="P26" s="65"/>
      <c r="Q26" s="63"/>
      <c r="R26" s="63"/>
      <c r="S26" s="64"/>
      <c r="T26" s="215"/>
      <c r="U26" s="65"/>
      <c r="V26" s="63"/>
      <c r="W26" s="63"/>
      <c r="X26" s="64"/>
      <c r="Y26" s="215"/>
      <c r="Z26" s="280"/>
    </row>
    <row r="27" spans="1:26" x14ac:dyDescent="0.25">
      <c r="A27" s="12"/>
      <c r="E27" s="221"/>
      <c r="J27" s="221"/>
      <c r="O27" s="221"/>
      <c r="T27" s="221"/>
      <c r="Y27" s="221"/>
    </row>
    <row r="28" spans="1:26" x14ac:dyDescent="0.25">
      <c r="A28" s="71" t="s">
        <v>12</v>
      </c>
      <c r="B28" s="150">
        <v>-7.6950380778376113</v>
      </c>
      <c r="C28" s="150">
        <v>-1.1803200000000007</v>
      </c>
      <c r="D28" s="150">
        <v>-0.97599999999999631</v>
      </c>
      <c r="E28" s="222">
        <v>-9.8518580778376119</v>
      </c>
      <c r="F28" s="150"/>
      <c r="G28" s="150">
        <v>-1.159677845427258</v>
      </c>
      <c r="H28" s="150">
        <v>-1.4169307999999972</v>
      </c>
      <c r="I28" s="150">
        <v>-0.63148384413437819</v>
      </c>
      <c r="J28" s="222">
        <v>-3.2080924895616336</v>
      </c>
      <c r="K28" s="150"/>
      <c r="L28" s="150">
        <v>-2.1845708810607811</v>
      </c>
      <c r="M28" s="150">
        <v>-2.9788559000000006</v>
      </c>
      <c r="N28" s="152">
        <v>18.664974457980438</v>
      </c>
      <c r="O28" s="222">
        <v>13.501547676919657</v>
      </c>
      <c r="P28" s="150"/>
      <c r="Q28" s="150">
        <v>-13.401547000000017</v>
      </c>
      <c r="R28" s="150">
        <v>1.1016147000000107</v>
      </c>
      <c r="S28" s="152">
        <v>3.1913893861539324</v>
      </c>
      <c r="T28" s="222">
        <v>-9.1085429138460725</v>
      </c>
      <c r="U28" s="150"/>
      <c r="V28" s="150">
        <v>-24.441333804325676</v>
      </c>
      <c r="W28" s="150">
        <v>-4.4744919999999873</v>
      </c>
      <c r="X28" s="150">
        <v>20.248879999999996</v>
      </c>
      <c r="Y28" s="222">
        <v>-8.6669458043256675</v>
      </c>
    </row>
    <row r="29" spans="1:26" x14ac:dyDescent="0.25">
      <c r="A29" s="45" t="s">
        <v>11</v>
      </c>
      <c r="B29" s="153">
        <v>-0.22481000000000001</v>
      </c>
      <c r="C29" s="153">
        <v>0.53085000000000004</v>
      </c>
      <c r="D29" s="153">
        <v>0</v>
      </c>
      <c r="E29" s="226">
        <v>0.30604000000000003</v>
      </c>
      <c r="F29" s="153"/>
      <c r="G29" s="153">
        <v>-0.45083999999999985</v>
      </c>
      <c r="H29" s="153">
        <v>0.89374999999999993</v>
      </c>
      <c r="I29" s="153">
        <v>0</v>
      </c>
      <c r="J29" s="226">
        <v>0.44291000000000003</v>
      </c>
      <c r="K29" s="153"/>
      <c r="L29" s="153">
        <v>-0.73039000000000009</v>
      </c>
      <c r="M29" s="153">
        <v>0.57317000000000007</v>
      </c>
      <c r="N29" s="153">
        <v>0</v>
      </c>
      <c r="O29" s="226">
        <v>-0.15722000000000003</v>
      </c>
      <c r="P29" s="153"/>
      <c r="Q29" s="153">
        <v>0.21324000000000001</v>
      </c>
      <c r="R29" s="153">
        <v>-8.0000000000000007E-5</v>
      </c>
      <c r="S29" s="153">
        <v>0</v>
      </c>
      <c r="T29" s="226">
        <v>0.21315999999999999</v>
      </c>
      <c r="U29" s="153"/>
      <c r="V29" s="153">
        <v>-1.1927999999999999</v>
      </c>
      <c r="W29" s="153">
        <v>1.99769</v>
      </c>
      <c r="X29" s="153">
        <v>0</v>
      </c>
      <c r="Y29" s="226">
        <v>0.80489000000000011</v>
      </c>
    </row>
    <row r="30" spans="1:26" x14ac:dyDescent="0.25">
      <c r="A30" s="45" t="s">
        <v>10</v>
      </c>
      <c r="B30" s="153">
        <v>3.0425600000000004</v>
      </c>
      <c r="C30" s="153">
        <v>0.61128000000000005</v>
      </c>
      <c r="D30" s="153">
        <v>-1.2529999999999999</v>
      </c>
      <c r="E30" s="226">
        <v>2.4008400000000005</v>
      </c>
      <c r="F30" s="153"/>
      <c r="G30" s="153">
        <v>3.0751299999999993</v>
      </c>
      <c r="H30" s="153">
        <v>0.62322999999999995</v>
      </c>
      <c r="I30" s="153">
        <v>0</v>
      </c>
      <c r="J30" s="226">
        <v>3.6983599999999992</v>
      </c>
      <c r="K30" s="153"/>
      <c r="L30" s="153">
        <v>3.3664300000000011</v>
      </c>
      <c r="M30" s="153">
        <v>0.67151000000000005</v>
      </c>
      <c r="N30" s="153">
        <v>-19.600000000000001</v>
      </c>
      <c r="O30" s="226">
        <v>-15.562059999999997</v>
      </c>
      <c r="P30" s="153"/>
      <c r="Q30" s="153">
        <v>3.6829000000000067</v>
      </c>
      <c r="R30" s="153">
        <v>0.75887999999999989</v>
      </c>
      <c r="S30" s="153">
        <v>-0.68961999999999901</v>
      </c>
      <c r="T30" s="226">
        <v>3.7521600000000079</v>
      </c>
      <c r="U30" s="153"/>
      <c r="V30" s="153">
        <v>13.167020000000008</v>
      </c>
      <c r="W30" s="153">
        <v>2.6649000000000003</v>
      </c>
      <c r="X30" s="153">
        <v>-21.542619999999999</v>
      </c>
      <c r="Y30" s="226">
        <v>-5.7106999999999912</v>
      </c>
    </row>
    <row r="31" spans="1:26" x14ac:dyDescent="0.25">
      <c r="A31" s="45" t="s">
        <v>95</v>
      </c>
      <c r="B31" s="153">
        <v>3.1159300000000001</v>
      </c>
      <c r="C31" s="153">
        <v>0.57471000000000005</v>
      </c>
      <c r="D31" s="153">
        <v>1.153</v>
      </c>
      <c r="E31" s="217">
        <v>4.8436400000000006</v>
      </c>
      <c r="F31" s="146"/>
      <c r="G31" s="153">
        <v>5.1129700000000016</v>
      </c>
      <c r="H31" s="153">
        <v>0.49669000000000008</v>
      </c>
      <c r="I31" s="153">
        <v>1.1579999999999999</v>
      </c>
      <c r="J31" s="217">
        <v>6.767660000000002</v>
      </c>
      <c r="K31" s="146"/>
      <c r="L31" s="153">
        <v>3.5573899999999923</v>
      </c>
      <c r="M31" s="153">
        <v>0.504</v>
      </c>
      <c r="N31" s="153">
        <v>1.1497800000000002</v>
      </c>
      <c r="O31" s="217">
        <v>5.211169999999993</v>
      </c>
      <c r="P31" s="146"/>
      <c r="Q31" s="153">
        <v>5.3866900000000095</v>
      </c>
      <c r="R31" s="153">
        <v>0.43659999999999993</v>
      </c>
      <c r="S31" s="153">
        <v>-3.4757800000000003</v>
      </c>
      <c r="T31" s="217">
        <v>2.34751000000001</v>
      </c>
      <c r="U31" s="146"/>
      <c r="V31" s="185">
        <v>17.172980000000003</v>
      </c>
      <c r="W31" s="185">
        <v>2.012</v>
      </c>
      <c r="X31" s="153">
        <v>-1.4999999999999999E-2</v>
      </c>
      <c r="Y31" s="217">
        <v>19.169980000000002</v>
      </c>
    </row>
    <row r="32" spans="1:26" x14ac:dyDescent="0.25">
      <c r="A32" s="45" t="s">
        <v>150</v>
      </c>
      <c r="B32" s="153">
        <v>8.1829999999999998</v>
      </c>
      <c r="C32" s="153">
        <v>0</v>
      </c>
      <c r="D32" s="153">
        <v>0</v>
      </c>
      <c r="E32" s="217">
        <v>8.1829999999999998</v>
      </c>
      <c r="F32" s="146"/>
      <c r="G32" s="153">
        <v>11.34773</v>
      </c>
      <c r="H32" s="153">
        <v>0</v>
      </c>
      <c r="I32" s="153">
        <v>0</v>
      </c>
      <c r="J32" s="217">
        <v>11.34773</v>
      </c>
      <c r="K32" s="146"/>
      <c r="L32" s="153">
        <v>9.3633600000000037</v>
      </c>
      <c r="M32" s="153">
        <v>0</v>
      </c>
      <c r="N32" s="153">
        <v>0</v>
      </c>
      <c r="O32" s="217">
        <v>9.3633600000000037</v>
      </c>
      <c r="P32" s="146"/>
      <c r="Q32" s="153">
        <v>8.8119099999999957</v>
      </c>
      <c r="R32" s="153">
        <v>0</v>
      </c>
      <c r="S32" s="153">
        <v>0</v>
      </c>
      <c r="T32" s="217">
        <v>8.8119099999999957</v>
      </c>
      <c r="U32" s="146"/>
      <c r="V32" s="185">
        <v>37.706000000000003</v>
      </c>
      <c r="W32" s="185">
        <v>0</v>
      </c>
      <c r="X32" s="153">
        <v>0</v>
      </c>
      <c r="Y32" s="217">
        <v>37.706000000000003</v>
      </c>
    </row>
    <row r="33" spans="1:30" x14ac:dyDescent="0.25">
      <c r="A33" s="49" t="s">
        <v>86</v>
      </c>
      <c r="B33" s="152">
        <v>6.4216419221623893</v>
      </c>
      <c r="C33" s="152">
        <v>0.53651999999999955</v>
      </c>
      <c r="D33" s="152">
        <v>-1.0759999999999963</v>
      </c>
      <c r="E33" s="222">
        <v>5.8816619221623885</v>
      </c>
      <c r="F33" s="150"/>
      <c r="G33" s="152">
        <v>17.92531215457274</v>
      </c>
      <c r="H33" s="152">
        <v>0.59673920000000269</v>
      </c>
      <c r="I33" s="152">
        <v>0.52651615586562184</v>
      </c>
      <c r="J33" s="222">
        <v>19.048567510438367</v>
      </c>
      <c r="K33" s="150"/>
      <c r="L33" s="152">
        <v>13.372219118939215</v>
      </c>
      <c r="M33" s="152">
        <v>-1.2301759000000001</v>
      </c>
      <c r="N33" s="152">
        <v>0.21475445798043938</v>
      </c>
      <c r="O33" s="222">
        <v>12.356797676919657</v>
      </c>
      <c r="P33" s="150"/>
      <c r="Q33" s="152">
        <v>4.6931929999999955</v>
      </c>
      <c r="R33" s="152">
        <v>2.2970147000000107</v>
      </c>
      <c r="S33" s="152">
        <v>-0.97401061384606691</v>
      </c>
      <c r="T33" s="222">
        <v>6.0161970861539391</v>
      </c>
      <c r="U33" s="150"/>
      <c r="V33" s="186">
        <v>42.411866195674328</v>
      </c>
      <c r="W33" s="186">
        <v>2.2000980000000125</v>
      </c>
      <c r="X33" s="152">
        <v>-1.3087400000000016</v>
      </c>
      <c r="Y33" s="222">
        <v>43.303224195674339</v>
      </c>
    </row>
    <row r="34" spans="1:30" x14ac:dyDescent="0.25">
      <c r="A34" s="72" t="s">
        <v>96</v>
      </c>
      <c r="B34" s="146">
        <v>0.90300000000000002</v>
      </c>
      <c r="C34" s="146">
        <v>0</v>
      </c>
      <c r="D34" s="146">
        <v>0</v>
      </c>
      <c r="E34" s="217">
        <v>0.90300000000000002</v>
      </c>
      <c r="F34" s="146"/>
      <c r="G34" s="146">
        <v>0.32933181999999989</v>
      </c>
      <c r="H34" s="146">
        <v>0</v>
      </c>
      <c r="I34" s="146">
        <v>0</v>
      </c>
      <c r="J34" s="217">
        <v>0.32933181999999989</v>
      </c>
      <c r="K34" s="146"/>
      <c r="L34" s="146">
        <v>2.2996681800000003</v>
      </c>
      <c r="M34" s="146">
        <v>0</v>
      </c>
      <c r="N34" s="146">
        <v>0</v>
      </c>
      <c r="O34" s="217">
        <v>2.2996681800000003</v>
      </c>
      <c r="P34" s="146"/>
      <c r="Q34" s="146">
        <v>0.18767000000000006</v>
      </c>
      <c r="R34" s="146">
        <v>0.3</v>
      </c>
      <c r="S34" s="146">
        <v>0.7</v>
      </c>
      <c r="T34" s="217">
        <v>1.18767</v>
      </c>
      <c r="U34" s="146"/>
      <c r="V34" s="187">
        <v>3.7196700000000003</v>
      </c>
      <c r="W34" s="187">
        <v>0.3</v>
      </c>
      <c r="X34" s="146">
        <v>0.7</v>
      </c>
      <c r="Y34" s="217">
        <v>4.7196699999999998</v>
      </c>
      <c r="AA34" s="184"/>
      <c r="AB34" s="184"/>
      <c r="AC34" s="184"/>
      <c r="AD34" s="184"/>
    </row>
    <row r="35" spans="1:30" x14ac:dyDescent="0.25">
      <c r="A35" s="73" t="s">
        <v>85</v>
      </c>
      <c r="B35" s="147">
        <v>7.3246419221623889</v>
      </c>
      <c r="C35" s="147">
        <v>0.53651999999999955</v>
      </c>
      <c r="D35" s="147">
        <v>-1.0759999999999963</v>
      </c>
      <c r="E35" s="218">
        <v>6.7846619221623889</v>
      </c>
      <c r="F35" s="147"/>
      <c r="G35" s="147">
        <v>18.25464397457274</v>
      </c>
      <c r="H35" s="147">
        <v>0.59673920000000269</v>
      </c>
      <c r="I35" s="147">
        <v>0.52651615586562184</v>
      </c>
      <c r="J35" s="218">
        <v>19.377899330438364</v>
      </c>
      <c r="K35" s="147"/>
      <c r="L35" s="147">
        <v>15.671887298939216</v>
      </c>
      <c r="M35" s="147">
        <v>-1.2301759000000001</v>
      </c>
      <c r="N35" s="147">
        <v>0.21475445798043938</v>
      </c>
      <c r="O35" s="218">
        <v>14.656465856919656</v>
      </c>
      <c r="P35" s="147"/>
      <c r="Q35" s="147">
        <v>4.8808629999999962</v>
      </c>
      <c r="R35" s="147">
        <v>2.5970147000000106</v>
      </c>
      <c r="S35" s="147">
        <v>-0.2740106138460669</v>
      </c>
      <c r="T35" s="218">
        <v>7.2038670861539398</v>
      </c>
      <c r="U35" s="147"/>
      <c r="V35" s="188">
        <v>46.131536195674329</v>
      </c>
      <c r="W35" s="188">
        <v>2.5000980000000128</v>
      </c>
      <c r="X35" s="147">
        <v>-0.60874000000000161</v>
      </c>
      <c r="Y35" s="218">
        <v>48.02289419567434</v>
      </c>
      <c r="AA35" s="184"/>
      <c r="AB35" s="184"/>
      <c r="AC35" s="184"/>
      <c r="AD35" s="184"/>
    </row>
    <row r="36" spans="1:30" x14ac:dyDescent="0.25">
      <c r="A36" s="70" t="s">
        <v>97</v>
      </c>
      <c r="B36" s="74">
        <f>+B35/B9</f>
        <v>0.24154310230512926</v>
      </c>
      <c r="C36" s="74">
        <f t="shared" ref="C36:E36" si="0">+C35/C9</f>
        <v>2.3137291092927784E-2</v>
      </c>
      <c r="D36" s="74"/>
      <c r="E36" s="224">
        <f t="shared" si="0"/>
        <v>0.13540718264547827</v>
      </c>
      <c r="F36" s="75"/>
      <c r="G36" s="74">
        <f>+G35/G9</f>
        <v>0.39928738824760973</v>
      </c>
      <c r="H36" s="74">
        <f t="shared" ref="H36:J36" si="1">+H35/H9</f>
        <v>1.8451767428384749E-2</v>
      </c>
      <c r="I36" s="74"/>
      <c r="J36" s="224">
        <f t="shared" si="1"/>
        <v>0.26093718451271947</v>
      </c>
      <c r="K36" s="75"/>
      <c r="L36" s="74">
        <f>+L35/L9</f>
        <v>0.39356174607915739</v>
      </c>
      <c r="M36" s="74">
        <f t="shared" ref="M36:O36" si="2">+M35/M9</f>
        <v>-4.9591269153400543E-2</v>
      </c>
      <c r="N36" s="74"/>
      <c r="O36" s="224">
        <f t="shared" si="2"/>
        <v>0.23651284031257205</v>
      </c>
      <c r="P36" s="75"/>
      <c r="Q36" s="74">
        <f>+Q35/Q9</f>
        <v>9.0888590420662038E-2</v>
      </c>
      <c r="R36" s="74">
        <f t="shared" ref="R36:T36" si="3">+R35/R9</f>
        <v>8.6463803600097033E-2</v>
      </c>
      <c r="S36" s="74"/>
      <c r="T36" s="224">
        <f t="shared" si="3"/>
        <v>9.5132312831003249E-2</v>
      </c>
      <c r="U36" s="75"/>
      <c r="V36" s="189">
        <f>+V35/V9</f>
        <v>0.27205863015412496</v>
      </c>
      <c r="W36" s="189">
        <f t="shared" ref="W36:Y36" si="4">+W35/W9</f>
        <v>2.265172641519959E-2</v>
      </c>
      <c r="X36" s="74"/>
      <c r="Y36" s="224">
        <f t="shared" si="4"/>
        <v>0.18325009259705752</v>
      </c>
    </row>
    <row r="37" spans="1:30" x14ac:dyDescent="0.25">
      <c r="A37" s="47" t="s">
        <v>98</v>
      </c>
      <c r="B37" s="76">
        <f>+B11/B9</f>
        <v>0.40946981900066132</v>
      </c>
      <c r="C37" s="76">
        <f t="shared" ref="C37:E37" si="5">+C11/C9</f>
        <v>0.25392068668402579</v>
      </c>
      <c r="D37" s="76"/>
      <c r="E37" s="225">
        <f t="shared" si="5"/>
        <v>0.34386283864697692</v>
      </c>
      <c r="F37" s="77"/>
      <c r="G37" s="76">
        <f>+G11/G9</f>
        <v>0.46258553947612019</v>
      </c>
      <c r="H37" s="76">
        <f t="shared" ref="H37:J37" si="6">+H11/H9</f>
        <v>0.24722207981388042</v>
      </c>
      <c r="I37" s="76"/>
      <c r="J37" s="225">
        <f t="shared" si="6"/>
        <v>0.39953183332493758</v>
      </c>
      <c r="K37" s="77"/>
      <c r="L37" s="76">
        <f>+L11/L9</f>
        <v>0.41758929590084914</v>
      </c>
      <c r="M37" s="76">
        <f t="shared" ref="M37:O37" si="7">+M11/M9</f>
        <v>0.22229998427818737</v>
      </c>
      <c r="N37" s="76"/>
      <c r="O37" s="225">
        <f t="shared" si="7"/>
        <v>0.34662286386031094</v>
      </c>
      <c r="P37" s="77"/>
      <c r="Q37" s="76">
        <f>+Q11/Q9</f>
        <v>0.19577819678865055</v>
      </c>
      <c r="R37" s="76">
        <f t="shared" ref="R37:T37" si="8">+R11/R9</f>
        <v>0.30843820353404261</v>
      </c>
      <c r="S37" s="76"/>
      <c r="T37" s="225">
        <f t="shared" si="8"/>
        <v>0.26112306409340796</v>
      </c>
      <c r="U37" s="77"/>
      <c r="V37" s="190">
        <f>+V11/V9</f>
        <v>0.35802094499169002</v>
      </c>
      <c r="W37" s="190">
        <f t="shared" ref="W37:Y37" si="9">+W11/W9</f>
        <v>0.25968715205480714</v>
      </c>
      <c r="X37" s="76"/>
      <c r="Y37" s="225">
        <f t="shared" si="9"/>
        <v>0.33638071771346556</v>
      </c>
    </row>
  </sheetData>
  <mergeCells count="6">
    <mergeCell ref="A3:H3"/>
    <mergeCell ref="V6:Y6"/>
    <mergeCell ref="B6:E6"/>
    <mergeCell ref="G6:J6"/>
    <mergeCell ref="L6:O6"/>
    <mergeCell ref="Q6:T6"/>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0C39A-8E89-4AF8-9772-F91B7BF03129}">
  <dimension ref="A1:Z41"/>
  <sheetViews>
    <sheetView showGridLines="0" zoomScaleNormal="100" workbookViewId="0">
      <selection activeCell="T35" sqref="T35"/>
    </sheetView>
  </sheetViews>
  <sheetFormatPr defaultRowHeight="15" x14ac:dyDescent="0.25"/>
  <cols>
    <col min="1" max="1" width="49.28515625" style="47" bestFit="1" customWidth="1"/>
    <col min="2" max="4" width="11.7109375" style="47" customWidth="1"/>
    <col min="5" max="7" width="11.7109375" style="70" customWidth="1"/>
    <col min="8" max="11" width="11.7109375" style="258" customWidth="1"/>
    <col min="12" max="15" width="11.7109375" style="157" customWidth="1"/>
    <col min="16" max="16" width="11.7109375" style="258" customWidth="1"/>
    <col min="17" max="20" width="11.7109375" style="157" customWidth="1"/>
    <col min="21" max="21" width="11.7109375" style="258" customWidth="1"/>
    <col min="22" max="25" width="11.7109375" style="157" customWidth="1"/>
    <col min="26" max="16384" width="9.140625" style="157"/>
  </cols>
  <sheetData>
    <row r="1" spans="1:26" x14ac:dyDescent="0.25">
      <c r="A1" s="154"/>
      <c r="B1" s="155"/>
      <c r="C1" s="155"/>
      <c r="D1" s="154"/>
      <c r="E1" s="156"/>
      <c r="F1" s="156"/>
      <c r="G1" s="156"/>
    </row>
    <row r="2" spans="1:26" x14ac:dyDescent="0.25">
      <c r="A2" s="49"/>
      <c r="B2" s="158"/>
      <c r="C2" s="52"/>
      <c r="D2" s="52"/>
      <c r="E2" s="159"/>
      <c r="F2" s="159"/>
      <c r="G2" s="159"/>
    </row>
    <row r="3" spans="1:26" x14ac:dyDescent="0.25">
      <c r="A3" s="318" t="s">
        <v>153</v>
      </c>
      <c r="B3" s="318"/>
      <c r="C3" s="318"/>
      <c r="D3" s="318"/>
      <c r="E3" s="318"/>
      <c r="F3" s="318"/>
      <c r="G3" s="318"/>
    </row>
    <row r="5" spans="1:26" x14ac:dyDescent="0.25">
      <c r="A5" s="62"/>
      <c r="B5" s="62"/>
      <c r="C5" s="62"/>
      <c r="D5" s="62"/>
      <c r="E5" s="160"/>
      <c r="F5" s="271"/>
    </row>
    <row r="6" spans="1:26" x14ac:dyDescent="0.25">
      <c r="A6" s="61"/>
      <c r="B6" s="321" t="s">
        <v>152</v>
      </c>
      <c r="C6" s="321"/>
      <c r="D6" s="321"/>
      <c r="E6" s="321"/>
      <c r="F6" s="268"/>
      <c r="G6" s="320" t="s">
        <v>157</v>
      </c>
      <c r="H6" s="320"/>
      <c r="I6" s="320"/>
      <c r="J6" s="320"/>
      <c r="K6" s="270"/>
      <c r="L6" s="320" t="s">
        <v>160</v>
      </c>
      <c r="M6" s="320"/>
      <c r="N6" s="320"/>
      <c r="O6" s="320"/>
      <c r="P6" s="315"/>
      <c r="Q6" s="320" t="s">
        <v>186</v>
      </c>
      <c r="R6" s="320"/>
      <c r="S6" s="320"/>
      <c r="T6" s="320"/>
      <c r="U6" s="315"/>
      <c r="V6" s="320" t="s">
        <v>182</v>
      </c>
      <c r="W6" s="320"/>
      <c r="X6" s="320"/>
      <c r="Y6" s="320"/>
    </row>
    <row r="7" spans="1:26" x14ac:dyDescent="0.25">
      <c r="A7" s="62" t="s">
        <v>130</v>
      </c>
      <c r="B7" s="249" t="s">
        <v>80</v>
      </c>
      <c r="C7" s="249" t="s">
        <v>81</v>
      </c>
      <c r="D7" s="250" t="s">
        <v>82</v>
      </c>
      <c r="E7" s="215" t="s">
        <v>89</v>
      </c>
      <c r="F7" s="65"/>
      <c r="G7" s="63" t="s">
        <v>80</v>
      </c>
      <c r="H7" s="63" t="s">
        <v>81</v>
      </c>
      <c r="I7" s="64" t="s">
        <v>82</v>
      </c>
      <c r="J7" s="215" t="s">
        <v>89</v>
      </c>
      <c r="K7" s="65"/>
      <c r="L7" s="63" t="s">
        <v>80</v>
      </c>
      <c r="M7" s="63" t="s">
        <v>81</v>
      </c>
      <c r="N7" s="64" t="s">
        <v>82</v>
      </c>
      <c r="O7" s="215" t="s">
        <v>89</v>
      </c>
      <c r="P7" s="65"/>
      <c r="Q7" s="63" t="s">
        <v>80</v>
      </c>
      <c r="R7" s="63" t="s">
        <v>81</v>
      </c>
      <c r="S7" s="64" t="s">
        <v>82</v>
      </c>
      <c r="T7" s="215" t="s">
        <v>89</v>
      </c>
      <c r="U7" s="65"/>
      <c r="V7" s="63" t="s">
        <v>80</v>
      </c>
      <c r="W7" s="63" t="s">
        <v>81</v>
      </c>
      <c r="X7" s="64" t="s">
        <v>82</v>
      </c>
      <c r="Y7" s="215" t="s">
        <v>89</v>
      </c>
    </row>
    <row r="8" spans="1:26" x14ac:dyDescent="0.25">
      <c r="B8" s="251"/>
      <c r="C8" s="251"/>
      <c r="D8" s="251"/>
      <c r="E8" s="216"/>
      <c r="F8" s="67"/>
      <c r="G8" s="66"/>
      <c r="H8" s="66"/>
      <c r="I8" s="66"/>
      <c r="J8" s="216"/>
      <c r="K8" s="67"/>
      <c r="L8" s="66"/>
      <c r="M8" s="66"/>
      <c r="N8" s="66"/>
      <c r="O8" s="216"/>
      <c r="P8" s="67"/>
      <c r="Q8" s="66"/>
      <c r="R8" s="66"/>
      <c r="S8" s="66"/>
      <c r="T8" s="216"/>
      <c r="U8" s="67"/>
      <c r="V8" s="66"/>
      <c r="W8" s="66"/>
      <c r="X8" s="66"/>
      <c r="Y8" s="216"/>
    </row>
    <row r="9" spans="1:26" x14ac:dyDescent="0.25">
      <c r="A9" s="45" t="s">
        <v>3</v>
      </c>
      <c r="B9" s="187">
        <v>30.092792999999997</v>
      </c>
      <c r="C9" s="187">
        <v>30.510999999999999</v>
      </c>
      <c r="D9" s="187">
        <v>-3.7114999999999991</v>
      </c>
      <c r="E9" s="217">
        <v>56.892292999999995</v>
      </c>
      <c r="F9" s="146"/>
      <c r="G9" s="146">
        <v>49.151835000000005</v>
      </c>
      <c r="H9" s="146">
        <v>27.208290000000002</v>
      </c>
      <c r="I9" s="146">
        <v>-2.92096</v>
      </c>
      <c r="J9" s="217">
        <v>73.439165000000003</v>
      </c>
      <c r="K9" s="146"/>
      <c r="L9" s="146">
        <v>44.379501999999995</v>
      </c>
      <c r="M9" s="146">
        <v>27.295600000000015</v>
      </c>
      <c r="N9" s="146">
        <v>-3.809540000000001</v>
      </c>
      <c r="O9" s="217">
        <v>67.865562000000011</v>
      </c>
      <c r="P9" s="146"/>
      <c r="Q9" s="146">
        <v>52.998649999999991</v>
      </c>
      <c r="R9" s="146">
        <v>29.888819999999978</v>
      </c>
      <c r="S9" s="146">
        <v>-3.9021599999999999</v>
      </c>
      <c r="T9" s="217">
        <f>SUM(Q9:S9)</f>
        <v>78.98530999999997</v>
      </c>
      <c r="U9" s="146"/>
      <c r="V9" s="146">
        <f t="shared" ref="V9:Y11" si="0">+B9+G9+L9+Q9</f>
        <v>176.62278000000001</v>
      </c>
      <c r="W9" s="146">
        <f t="shared" si="0"/>
        <v>114.90370999999999</v>
      </c>
      <c r="X9" s="146">
        <f t="shared" si="0"/>
        <v>-14.34416</v>
      </c>
      <c r="Y9" s="217">
        <f t="shared" si="0"/>
        <v>277.18232999999998</v>
      </c>
      <c r="Z9" s="316"/>
    </row>
    <row r="10" spans="1:26" x14ac:dyDescent="0.25">
      <c r="A10" s="45" t="s">
        <v>4</v>
      </c>
      <c r="B10" s="187">
        <v>-20.49</v>
      </c>
      <c r="C10" s="187">
        <v>-22.89978</v>
      </c>
      <c r="D10" s="187">
        <v>7.5545900000000001</v>
      </c>
      <c r="E10" s="217">
        <v>-35.835190000000004</v>
      </c>
      <c r="F10" s="146"/>
      <c r="G10" s="146">
        <v>-25.908200497417376</v>
      </c>
      <c r="H10" s="146">
        <v>-19.0915</v>
      </c>
      <c r="I10" s="146">
        <v>2.2313899999999993</v>
      </c>
      <c r="J10" s="217">
        <v>-42.768310497417374</v>
      </c>
      <c r="K10" s="146"/>
      <c r="L10" s="146">
        <v>-23.275849502582641</v>
      </c>
      <c r="M10" s="146">
        <v>-18.46230000000001</v>
      </c>
      <c r="N10" s="146">
        <v>5.0970200000000006</v>
      </c>
      <c r="O10" s="217">
        <v>-36.641129502582658</v>
      </c>
      <c r="P10" s="146"/>
      <c r="Q10" s="146">
        <v>-31.506019999999989</v>
      </c>
      <c r="R10" s="146">
        <v>-21.268599999999999</v>
      </c>
      <c r="S10" s="146">
        <v>5.6390000000000002</v>
      </c>
      <c r="T10" s="217">
        <f>SUM(Q10:S10)</f>
        <v>-47.135619999999982</v>
      </c>
      <c r="U10" s="146"/>
      <c r="V10" s="146">
        <f t="shared" si="0"/>
        <v>-101.18007000000001</v>
      </c>
      <c r="W10" s="146">
        <f t="shared" si="0"/>
        <v>-81.722180000000009</v>
      </c>
      <c r="X10" s="146">
        <f t="shared" si="0"/>
        <v>20.521999999999998</v>
      </c>
      <c r="Y10" s="217">
        <f t="shared" si="0"/>
        <v>-162.38025000000002</v>
      </c>
      <c r="Z10" s="316"/>
    </row>
    <row r="11" spans="1:26" x14ac:dyDescent="0.25">
      <c r="A11" s="46" t="s">
        <v>5</v>
      </c>
      <c r="B11" s="188">
        <v>9.6027929999999984</v>
      </c>
      <c r="C11" s="188">
        <v>7.6112200000000012</v>
      </c>
      <c r="D11" s="188">
        <v>3.843090000000001</v>
      </c>
      <c r="E11" s="218">
        <v>21.057102999999994</v>
      </c>
      <c r="F11" s="147"/>
      <c r="G11" s="147">
        <v>23.24363450258263</v>
      </c>
      <c r="H11" s="147">
        <v>8.1167900000000017</v>
      </c>
      <c r="I11" s="147">
        <v>-0.68957000000000057</v>
      </c>
      <c r="J11" s="218">
        <v>30.670854502582632</v>
      </c>
      <c r="K11" s="147"/>
      <c r="L11" s="147">
        <v>21.10365249741735</v>
      </c>
      <c r="M11" s="147">
        <v>8.833300000000003</v>
      </c>
      <c r="N11" s="147">
        <v>1.2874799999999995</v>
      </c>
      <c r="O11" s="218">
        <v>31.224432497417354</v>
      </c>
      <c r="P11" s="147"/>
      <c r="Q11" s="147">
        <f>+Q9+Q10</f>
        <v>21.492630000000002</v>
      </c>
      <c r="R11" s="147">
        <f>+R9+R10</f>
        <v>8.6202199999999785</v>
      </c>
      <c r="S11" s="147">
        <f>+S9+S10</f>
        <v>1.7368400000000004</v>
      </c>
      <c r="T11" s="218">
        <f>+T9+T10</f>
        <v>31.849689999999988</v>
      </c>
      <c r="U11" s="147"/>
      <c r="V11" s="147">
        <f t="shared" si="0"/>
        <v>75.442709999999977</v>
      </c>
      <c r="W11" s="147">
        <f t="shared" si="0"/>
        <v>33.181529999999981</v>
      </c>
      <c r="X11" s="147">
        <f t="shared" si="0"/>
        <v>6.1778399999999998</v>
      </c>
      <c r="Y11" s="218">
        <f t="shared" si="0"/>
        <v>114.80207999999996</v>
      </c>
    </row>
    <row r="12" spans="1:26" s="253" customFormat="1" x14ac:dyDescent="0.25">
      <c r="A12" s="252"/>
      <c r="B12" s="187"/>
      <c r="C12" s="187"/>
      <c r="D12" s="187"/>
      <c r="E12" s="219"/>
      <c r="F12" s="148"/>
      <c r="G12" s="146"/>
      <c r="H12" s="146"/>
      <c r="I12" s="146"/>
      <c r="J12" s="219"/>
      <c r="K12" s="148"/>
      <c r="L12" s="146"/>
      <c r="M12" s="146"/>
      <c r="N12" s="146"/>
      <c r="O12" s="219"/>
      <c r="P12" s="148"/>
      <c r="Q12" s="146"/>
      <c r="R12" s="146"/>
      <c r="S12" s="146"/>
      <c r="T12" s="219"/>
      <c r="U12" s="148"/>
      <c r="V12" s="146"/>
      <c r="W12" s="146"/>
      <c r="X12" s="146"/>
      <c r="Y12" s="219"/>
    </row>
    <row r="13" spans="1:26" x14ac:dyDescent="0.25">
      <c r="A13" s="131" t="s">
        <v>6</v>
      </c>
      <c r="B13" s="187">
        <v>-12.270236451363704</v>
      </c>
      <c r="C13" s="187">
        <v>-10.129776548636293</v>
      </c>
      <c r="D13" s="187">
        <v>-0.12498999999999999</v>
      </c>
      <c r="E13" s="217">
        <v>-22.525003000000002</v>
      </c>
      <c r="F13" s="146"/>
      <c r="G13" s="146">
        <v>-13.081696066813802</v>
      </c>
      <c r="H13" s="146">
        <v>-7.8235669331861883</v>
      </c>
      <c r="I13" s="146">
        <v>-0.12498999999999999</v>
      </c>
      <c r="J13" s="217">
        <v>-21.030252999999995</v>
      </c>
      <c r="K13" s="146"/>
      <c r="L13" s="146">
        <v>-14.341107791822491</v>
      </c>
      <c r="M13" s="146">
        <v>-7.4864755181775218</v>
      </c>
      <c r="N13" s="146">
        <v>1.04165</v>
      </c>
      <c r="O13" s="217">
        <v>-20.785933310000011</v>
      </c>
      <c r="P13" s="146"/>
      <c r="Q13" s="146">
        <v>-16.033181519999999</v>
      </c>
      <c r="R13" s="146">
        <v>-6.6040509999999957</v>
      </c>
      <c r="S13" s="146">
        <v>0.50500000000000012</v>
      </c>
      <c r="T13" s="217">
        <f t="shared" ref="T13:T15" si="1">SUM(Q13:S13)</f>
        <v>-22.132232519999995</v>
      </c>
      <c r="U13" s="146"/>
      <c r="V13" s="146">
        <f t="shared" ref="V13:Y14" si="2">+B13+G13+L13+Q13</f>
        <v>-55.72622183</v>
      </c>
      <c r="W13" s="146">
        <f t="shared" si="2"/>
        <v>-32.043869999999998</v>
      </c>
      <c r="X13" s="146">
        <f t="shared" si="2"/>
        <v>1.2966700000000002</v>
      </c>
      <c r="Y13" s="217">
        <f t="shared" si="2"/>
        <v>-86.473421830000007</v>
      </c>
      <c r="Z13" s="316"/>
    </row>
    <row r="14" spans="1:26" x14ac:dyDescent="0.25">
      <c r="A14" s="45" t="s">
        <v>7</v>
      </c>
      <c r="B14" s="187">
        <v>-1.3044320000000007</v>
      </c>
      <c r="C14" s="187">
        <v>-0.50561999999999996</v>
      </c>
      <c r="D14" s="187">
        <v>-2.2549999999999999</v>
      </c>
      <c r="E14" s="217">
        <v>-4.0650520000000006</v>
      </c>
      <c r="F14" s="146"/>
      <c r="G14" s="146">
        <v>-1.2566320000000015</v>
      </c>
      <c r="H14" s="146">
        <v>-0.50329000000000002</v>
      </c>
      <c r="I14" s="146">
        <v>-2.4716300000000002</v>
      </c>
      <c r="J14" s="217">
        <v>-4.2315520000000015</v>
      </c>
      <c r="K14" s="146"/>
      <c r="L14" s="146">
        <v>-1.651952999999994</v>
      </c>
      <c r="M14" s="146">
        <v>-0.5049499999999999</v>
      </c>
      <c r="N14" s="146">
        <v>-2.04237</v>
      </c>
      <c r="O14" s="217">
        <v>-4.1992729999999936</v>
      </c>
      <c r="P14" s="146"/>
      <c r="Q14" s="146">
        <v>-0.98567699999999969</v>
      </c>
      <c r="R14" s="146">
        <v>-0.5041000000000001</v>
      </c>
      <c r="S14" s="146">
        <v>-2.3946033333333325</v>
      </c>
      <c r="T14" s="217">
        <f t="shared" si="1"/>
        <v>-3.8843803333333322</v>
      </c>
      <c r="U14" s="146"/>
      <c r="V14" s="146">
        <f t="shared" si="2"/>
        <v>-5.1986939999999962</v>
      </c>
      <c r="W14" s="146">
        <f t="shared" si="2"/>
        <v>-2.01796</v>
      </c>
      <c r="X14" s="146">
        <f t="shared" si="2"/>
        <v>-9.1636033333333327</v>
      </c>
      <c r="Y14" s="217">
        <f t="shared" si="2"/>
        <v>-16.380257333333329</v>
      </c>
      <c r="Z14" s="316"/>
    </row>
    <row r="15" spans="1:26" x14ac:dyDescent="0.25">
      <c r="A15" s="45" t="s">
        <v>8</v>
      </c>
      <c r="B15" s="187">
        <v>8.2560000000000022E-2</v>
      </c>
      <c r="C15" s="187">
        <v>0</v>
      </c>
      <c r="D15" s="187">
        <v>0</v>
      </c>
      <c r="E15" s="217">
        <v>8.2560000000000022E-2</v>
      </c>
      <c r="F15" s="146"/>
      <c r="G15" s="146">
        <f>2.993429+6.85808</f>
        <v>9.8515090000000001</v>
      </c>
      <c r="H15" s="146">
        <v>0</v>
      </c>
      <c r="I15" s="146">
        <v>0</v>
      </c>
      <c r="J15" s="217">
        <v>9.8515090000000001</v>
      </c>
      <c r="K15" s="146"/>
      <c r="L15" s="146">
        <v>0.1127450000000008</v>
      </c>
      <c r="M15" s="146">
        <v>0</v>
      </c>
      <c r="N15" s="146">
        <v>-7.9999999999927243E-5</v>
      </c>
      <c r="O15" s="217">
        <v>0.11266500000000088</v>
      </c>
      <c r="P15" s="146"/>
      <c r="Q15" s="146">
        <v>-1.3693000000001121E-2</v>
      </c>
      <c r="R15" s="146">
        <v>0.17319999999999999</v>
      </c>
      <c r="S15" s="146">
        <v>0</v>
      </c>
      <c r="T15" s="217">
        <f t="shared" si="1"/>
        <v>0.15950699999999887</v>
      </c>
      <c r="U15" s="146"/>
      <c r="V15" s="146">
        <v>10.1</v>
      </c>
      <c r="W15" s="146">
        <f>+C15+H15+M15+R15</f>
        <v>0.17319999999999999</v>
      </c>
      <c r="X15" s="146">
        <f>+D15+I15+N15+S15</f>
        <v>-7.9999999999927243E-5</v>
      </c>
      <c r="Y15" s="217">
        <f>+E15+J15+O15+T15</f>
        <v>10.206241000000002</v>
      </c>
      <c r="Z15" s="316"/>
    </row>
    <row r="16" spans="1:26" x14ac:dyDescent="0.25">
      <c r="A16" s="46" t="s">
        <v>9</v>
      </c>
      <c r="B16" s="188">
        <v>-3.8893154513637067</v>
      </c>
      <c r="C16" s="188">
        <v>-3.0241765486362922</v>
      </c>
      <c r="D16" s="188">
        <v>1.4631000000000012</v>
      </c>
      <c r="E16" s="218">
        <v>-5.4503920000000052</v>
      </c>
      <c r="F16" s="147"/>
      <c r="G16" s="147">
        <f>SUM(G11:G15)</f>
        <v>18.756815435768829</v>
      </c>
      <c r="H16" s="147">
        <f>SUM(H11:H15)</f>
        <v>-0.21006693318618663</v>
      </c>
      <c r="I16" s="147">
        <f>SUM(I11:I15)</f>
        <v>-3.2861900000000008</v>
      </c>
      <c r="J16" s="218">
        <v>15.260558502582636</v>
      </c>
      <c r="K16" s="147"/>
      <c r="L16" s="147">
        <v>5.2233367055948676</v>
      </c>
      <c r="M16" s="147">
        <v>0.84187448182248126</v>
      </c>
      <c r="N16" s="147">
        <v>0.28667999999999938</v>
      </c>
      <c r="O16" s="218">
        <v>6.3518911874173503</v>
      </c>
      <c r="P16" s="147"/>
      <c r="Q16" s="147">
        <f>SUM(Q11:Q15)</f>
        <v>4.4600784800000017</v>
      </c>
      <c r="R16" s="147">
        <f>SUM(R11:R15)</f>
        <v>1.6852689999999826</v>
      </c>
      <c r="S16" s="147">
        <f>SUM(S11:S15)</f>
        <v>-0.15276333333333181</v>
      </c>
      <c r="T16" s="218">
        <f>SUM(T11:T15)</f>
        <v>5.9925841466666592</v>
      </c>
      <c r="U16" s="147"/>
      <c r="V16" s="147">
        <f>SUM(V11:V15)</f>
        <v>24.617794169999982</v>
      </c>
      <c r="W16" s="147">
        <v>-0.6</v>
      </c>
      <c r="X16" s="147">
        <f>SUM(X11:X15)</f>
        <v>-1.6891733333333321</v>
      </c>
      <c r="Y16" s="218">
        <v>22.1</v>
      </c>
    </row>
    <row r="17" spans="1:26" x14ac:dyDescent="0.25">
      <c r="A17" s="45"/>
      <c r="B17" s="187"/>
      <c r="C17" s="187"/>
      <c r="D17" s="187"/>
      <c r="E17" s="219"/>
      <c r="F17" s="148"/>
      <c r="G17" s="146"/>
      <c r="H17" s="146"/>
      <c r="I17" s="146"/>
      <c r="J17" s="219"/>
      <c r="K17" s="148"/>
      <c r="L17" s="146"/>
      <c r="M17" s="146"/>
      <c r="N17" s="146"/>
      <c r="O17" s="219"/>
      <c r="P17" s="148"/>
      <c r="Q17" s="146"/>
      <c r="R17" s="146"/>
      <c r="S17" s="146"/>
      <c r="T17" s="219"/>
      <c r="U17" s="148"/>
      <c r="V17" s="146"/>
      <c r="W17" s="146"/>
      <c r="X17" s="146"/>
      <c r="Y17" s="219"/>
    </row>
    <row r="18" spans="1:26" x14ac:dyDescent="0.25">
      <c r="A18" s="45" t="s">
        <v>10</v>
      </c>
      <c r="B18" s="187">
        <v>-3.88809</v>
      </c>
      <c r="C18" s="187">
        <v>-0.6650600000000001</v>
      </c>
      <c r="D18" s="187">
        <v>-0.18186000000000002</v>
      </c>
      <c r="E18" s="217">
        <v>-4.7350099999999999</v>
      </c>
      <c r="F18" s="146"/>
      <c r="G18" s="146">
        <v>0.92976999999998311</v>
      </c>
      <c r="H18" s="146">
        <v>-0.59083999999999981</v>
      </c>
      <c r="I18" s="146">
        <v>0.18274000000000637</v>
      </c>
      <c r="J18" s="217">
        <v>0.52166999999998975</v>
      </c>
      <c r="K18" s="146"/>
      <c r="L18" s="146">
        <v>0.16634999999999717</v>
      </c>
      <c r="M18" s="146">
        <v>-1.3332900000000001</v>
      </c>
      <c r="N18" s="146">
        <v>-8.8000000000636202E-4</v>
      </c>
      <c r="O18" s="217">
        <v>-1.1678200000000094</v>
      </c>
      <c r="P18" s="146"/>
      <c r="Q18" s="146">
        <v>-3.2702000000000004</v>
      </c>
      <c r="R18" s="146">
        <v>-1.28363</v>
      </c>
      <c r="S18" s="146">
        <v>0</v>
      </c>
      <c r="T18" s="217">
        <f>SUM(Q18:S18)</f>
        <v>-4.5538300000000005</v>
      </c>
      <c r="U18" s="146"/>
      <c r="V18" s="146">
        <v>-6</v>
      </c>
      <c r="W18" s="146">
        <f>+C18+H18+M18+R18</f>
        <v>-3.8728200000000004</v>
      </c>
      <c r="X18" s="146">
        <f>+D18+I18+N18+S18</f>
        <v>-1.4094628242311558E-17</v>
      </c>
      <c r="Y18" s="217">
        <f>+E18+J18+O18+T18</f>
        <v>-9.9349900000000204</v>
      </c>
      <c r="Z18" s="316"/>
    </row>
    <row r="19" spans="1:26" x14ac:dyDescent="0.25">
      <c r="A19" s="46" t="s">
        <v>83</v>
      </c>
      <c r="B19" s="188">
        <v>-7.7774054513637072</v>
      </c>
      <c r="C19" s="188">
        <v>-3.6892365486362917</v>
      </c>
      <c r="D19" s="188">
        <v>1.281240000000001</v>
      </c>
      <c r="E19" s="218">
        <v>-10.185402000000005</v>
      </c>
      <c r="F19" s="147"/>
      <c r="G19" s="147">
        <f>+G16+G18</f>
        <v>19.686585435768812</v>
      </c>
      <c r="H19" s="147">
        <v>-0.80090693318618711</v>
      </c>
      <c r="I19" s="147">
        <f>+I16+I18</f>
        <v>-3.1034499999999943</v>
      </c>
      <c r="J19" s="218">
        <v>15.782228502582626</v>
      </c>
      <c r="K19" s="147"/>
      <c r="L19" s="147">
        <f>L18+L16</f>
        <v>5.3896867055948645</v>
      </c>
      <c r="M19" s="147">
        <f>M18+M16</f>
        <v>-0.49141551817751883</v>
      </c>
      <c r="N19" s="147">
        <f>N18+N16</f>
        <v>0.285799999999993</v>
      </c>
      <c r="O19" s="218">
        <f>O18+O16</f>
        <v>5.1840711874173406</v>
      </c>
      <c r="P19" s="147"/>
      <c r="Q19" s="147">
        <f>Q18+Q16</f>
        <v>1.1898784800000013</v>
      </c>
      <c r="R19" s="147">
        <f>R18+R16</f>
        <v>0.40163899999998254</v>
      </c>
      <c r="S19" s="147">
        <f>S18+S16</f>
        <v>-0.15276333333333181</v>
      </c>
      <c r="T19" s="218">
        <f>T18+T16</f>
        <v>1.4387541466666587</v>
      </c>
      <c r="U19" s="147"/>
      <c r="V19" s="147">
        <f>+V16+V18</f>
        <v>18.617794169999982</v>
      </c>
      <c r="W19" s="147">
        <f>W18+W16</f>
        <v>-4.4728200000000005</v>
      </c>
      <c r="X19" s="147">
        <f>X18+X16</f>
        <v>-1.6891733333333321</v>
      </c>
      <c r="Y19" s="218">
        <f>Y18+Y16</f>
        <v>12.165009999999981</v>
      </c>
    </row>
    <row r="20" spans="1:26" x14ac:dyDescent="0.25">
      <c r="A20" s="68"/>
      <c r="B20" s="254"/>
      <c r="C20" s="254"/>
      <c r="D20" s="254"/>
      <c r="E20" s="220"/>
      <c r="F20" s="151"/>
      <c r="G20" s="150"/>
      <c r="H20" s="150"/>
      <c r="I20" s="150"/>
      <c r="J20" s="220"/>
      <c r="K20" s="151"/>
      <c r="L20" s="150"/>
      <c r="M20" s="150"/>
      <c r="N20" s="150"/>
      <c r="O20" s="220"/>
      <c r="P20" s="151"/>
      <c r="Q20" s="150"/>
      <c r="R20" s="150"/>
      <c r="S20" s="150"/>
      <c r="T20" s="220"/>
      <c r="U20" s="151"/>
      <c r="V20" s="150"/>
      <c r="W20" s="150"/>
      <c r="X20" s="150"/>
      <c r="Y20" s="220"/>
    </row>
    <row r="21" spans="1:26" x14ac:dyDescent="0.25">
      <c r="A21" s="45" t="s">
        <v>11</v>
      </c>
      <c r="B21" s="187">
        <v>0.92458999999999991</v>
      </c>
      <c r="C21" s="187">
        <v>-0.51</v>
      </c>
      <c r="D21" s="187">
        <v>0</v>
      </c>
      <c r="E21" s="217">
        <v>0.4145899999999999</v>
      </c>
      <c r="F21" s="146"/>
      <c r="G21" s="146">
        <v>-0.1582099999999998</v>
      </c>
      <c r="H21" s="146">
        <v>-0.6388100000000001</v>
      </c>
      <c r="I21" s="146">
        <v>0</v>
      </c>
      <c r="J21" s="217">
        <v>-0.79701999999999984</v>
      </c>
      <c r="K21" s="146"/>
      <c r="L21" s="146">
        <v>-3.3020000000000098E-2</v>
      </c>
      <c r="M21" s="146">
        <v>-0.57301000000000002</v>
      </c>
      <c r="N21" s="146">
        <v>0</v>
      </c>
      <c r="O21" s="217">
        <v>-0.60603000000000007</v>
      </c>
      <c r="P21" s="146"/>
      <c r="Q21" s="146">
        <v>-1.2655099999999997</v>
      </c>
      <c r="R21" s="146">
        <v>6.0179999999999838E-2</v>
      </c>
      <c r="S21" s="146">
        <v>0</v>
      </c>
      <c r="T21" s="217">
        <f>SUM(Q21:S21)</f>
        <v>-1.2053299999999998</v>
      </c>
      <c r="U21" s="146"/>
      <c r="V21" s="146">
        <f>+B21+G21+L21+Q21</f>
        <v>-0.53214999999999968</v>
      </c>
      <c r="W21" s="146">
        <f>+C21+H21+M21+R21</f>
        <v>-1.6616400000000002</v>
      </c>
      <c r="X21" s="146">
        <f>+D21+I21+N21+S21</f>
        <v>0</v>
      </c>
      <c r="Y21" s="217">
        <f>+E21+J21+O21+T21</f>
        <v>-2.1937899999999999</v>
      </c>
      <c r="Z21" s="316"/>
    </row>
    <row r="22" spans="1:26" x14ac:dyDescent="0.25">
      <c r="A22" s="46" t="s">
        <v>12</v>
      </c>
      <c r="B22" s="188">
        <v>-6.852815451363707</v>
      </c>
      <c r="C22" s="188">
        <v>-4.1992365486362919</v>
      </c>
      <c r="D22" s="188">
        <v>1.281240000000001</v>
      </c>
      <c r="E22" s="218">
        <v>-9.7708120000000047</v>
      </c>
      <c r="F22" s="147"/>
      <c r="G22" s="147">
        <f>+G19+G21</f>
        <v>19.528375435768812</v>
      </c>
      <c r="H22" s="147">
        <v>-1.4397169331861872</v>
      </c>
      <c r="I22" s="147">
        <f>+I19+I21</f>
        <v>-3.1034499999999943</v>
      </c>
      <c r="J22" s="218">
        <v>14.985208502582626</v>
      </c>
      <c r="K22" s="147"/>
      <c r="L22" s="147">
        <v>5.356666705594864</v>
      </c>
      <c r="M22" s="147">
        <v>-1.0644255181775188</v>
      </c>
      <c r="N22" s="147">
        <v>0.285799999999993</v>
      </c>
      <c r="O22" s="218">
        <v>4.5780411874173401</v>
      </c>
      <c r="P22" s="147"/>
      <c r="Q22" s="147">
        <f>+Q19+Q21</f>
        <v>-7.5631519999998398E-2</v>
      </c>
      <c r="R22" s="147">
        <f>+R19+R21</f>
        <v>0.46181899999998238</v>
      </c>
      <c r="S22" s="147">
        <f>+S19+S21</f>
        <v>-0.15276333333333181</v>
      </c>
      <c r="T22" s="218">
        <f>+T19+T21</f>
        <v>0.23342414666665889</v>
      </c>
      <c r="U22" s="147"/>
      <c r="V22" s="147">
        <f>+V19+V21</f>
        <v>18.085644169999981</v>
      </c>
      <c r="W22" s="147">
        <v>-6.2</v>
      </c>
      <c r="X22" s="147">
        <f>+X19+X21</f>
        <v>-1.6891733333333321</v>
      </c>
      <c r="Y22" s="218">
        <f>+Y19+Y21</f>
        <v>9.9712199999999811</v>
      </c>
    </row>
    <row r="23" spans="1:26" x14ac:dyDescent="0.25">
      <c r="B23" s="255"/>
      <c r="C23" s="255"/>
      <c r="D23" s="255"/>
      <c r="E23" s="274"/>
      <c r="F23" s="69"/>
      <c r="G23" s="48"/>
      <c r="H23" s="48"/>
      <c r="I23" s="48"/>
      <c r="J23" s="274"/>
      <c r="K23" s="69"/>
      <c r="L23" s="48"/>
      <c r="M23" s="48"/>
      <c r="N23" s="48"/>
      <c r="O23" s="274"/>
      <c r="P23" s="69"/>
      <c r="Q23" s="48"/>
      <c r="R23" s="48"/>
      <c r="S23" s="48"/>
      <c r="T23" s="274"/>
      <c r="U23" s="69"/>
      <c r="V23" s="48"/>
      <c r="W23" s="48"/>
      <c r="X23" s="48"/>
      <c r="Y23" s="274"/>
    </row>
    <row r="24" spans="1:26" x14ac:dyDescent="0.25">
      <c r="B24" s="256"/>
      <c r="C24" s="256"/>
      <c r="D24" s="256"/>
      <c r="E24" s="221"/>
      <c r="G24" s="47"/>
      <c r="H24" s="47"/>
      <c r="I24" s="47"/>
      <c r="J24" s="221"/>
      <c r="K24" s="70"/>
      <c r="L24" s="47"/>
      <c r="M24" s="47"/>
      <c r="N24" s="47"/>
      <c r="O24" s="221"/>
      <c r="P24" s="70"/>
      <c r="Q24" s="47"/>
      <c r="R24" s="47"/>
      <c r="S24" s="47"/>
      <c r="T24" s="221"/>
      <c r="U24" s="70"/>
      <c r="V24" s="47"/>
      <c r="W24" s="47"/>
      <c r="X24" s="47"/>
      <c r="Y24" s="221"/>
    </row>
    <row r="25" spans="1:26" x14ac:dyDescent="0.25">
      <c r="A25" s="49" t="s">
        <v>84</v>
      </c>
      <c r="B25" s="260"/>
      <c r="C25" s="260"/>
      <c r="D25" s="260"/>
      <c r="E25" s="275"/>
      <c r="F25" s="52"/>
      <c r="G25" s="52"/>
      <c r="H25" s="52"/>
      <c r="I25" s="52"/>
      <c r="J25" s="275"/>
      <c r="K25" s="52"/>
      <c r="L25" s="52"/>
      <c r="M25" s="52"/>
      <c r="N25" s="52"/>
      <c r="O25" s="275"/>
      <c r="P25" s="52"/>
      <c r="Q25" s="52"/>
      <c r="R25" s="52"/>
      <c r="S25" s="52"/>
      <c r="T25" s="275"/>
      <c r="U25" s="52"/>
      <c r="V25" s="52"/>
      <c r="W25" s="52"/>
      <c r="X25" s="52"/>
      <c r="Y25" s="275"/>
    </row>
    <row r="26" spans="1:26" x14ac:dyDescent="0.25">
      <c r="A26" s="62" t="s">
        <v>130</v>
      </c>
      <c r="B26" s="249"/>
      <c r="C26" s="249"/>
      <c r="D26" s="250"/>
      <c r="E26" s="215"/>
      <c r="F26" s="65"/>
      <c r="G26" s="63"/>
      <c r="H26" s="63"/>
      <c r="I26" s="64"/>
      <c r="J26" s="215"/>
      <c r="K26" s="65"/>
      <c r="L26" s="63"/>
      <c r="M26" s="63"/>
      <c r="N26" s="64"/>
      <c r="O26" s="215"/>
      <c r="P26" s="65"/>
      <c r="Q26" s="63"/>
      <c r="R26" s="63"/>
      <c r="S26" s="64"/>
      <c r="T26" s="215"/>
      <c r="U26" s="65"/>
      <c r="V26" s="63"/>
      <c r="W26" s="63"/>
      <c r="X26" s="64"/>
      <c r="Y26" s="215"/>
    </row>
    <row r="27" spans="1:26" x14ac:dyDescent="0.25">
      <c r="A27" s="12"/>
      <c r="B27" s="256"/>
      <c r="C27" s="256"/>
      <c r="D27" s="256"/>
      <c r="E27" s="221"/>
      <c r="G27" s="47"/>
      <c r="H27" s="47"/>
      <c r="I27" s="47"/>
      <c r="J27" s="221"/>
      <c r="K27" s="70"/>
      <c r="L27" s="47"/>
      <c r="M27" s="47"/>
      <c r="N27" s="47"/>
      <c r="O27" s="221"/>
      <c r="P27" s="70"/>
      <c r="Q27" s="47"/>
      <c r="R27" s="47"/>
      <c r="S27" s="47"/>
      <c r="T27" s="221"/>
      <c r="U27" s="70"/>
      <c r="V27" s="47"/>
      <c r="W27" s="47"/>
      <c r="X27" s="47"/>
      <c r="Y27" s="221"/>
    </row>
    <row r="28" spans="1:26" x14ac:dyDescent="0.25">
      <c r="A28" s="71" t="s">
        <v>12</v>
      </c>
      <c r="B28" s="254">
        <v>-6.852815451363707</v>
      </c>
      <c r="C28" s="254">
        <v>-4.1992365486362919</v>
      </c>
      <c r="D28" s="254">
        <v>1.281240000000001</v>
      </c>
      <c r="E28" s="222">
        <v>-9.7708119999999976</v>
      </c>
      <c r="F28" s="150"/>
      <c r="G28" s="150">
        <f>+G22</f>
        <v>19.528375435768812</v>
      </c>
      <c r="H28" s="150">
        <f>+H22</f>
        <v>-1.4397169331861872</v>
      </c>
      <c r="I28" s="150">
        <f>+I22</f>
        <v>-3.1034499999999943</v>
      </c>
      <c r="J28" s="222">
        <v>14.985208502582626</v>
      </c>
      <c r="K28" s="150"/>
      <c r="L28" s="150">
        <v>5.356666705594864</v>
      </c>
      <c r="M28" s="150">
        <v>-1.0644255181775188</v>
      </c>
      <c r="N28" s="150">
        <v>0.285799999999993</v>
      </c>
      <c r="O28" s="222">
        <v>4.5780411874173401</v>
      </c>
      <c r="P28" s="150"/>
      <c r="Q28" s="150">
        <f>+Q22</f>
        <v>-7.5631519999998398E-2</v>
      </c>
      <c r="R28" s="150">
        <f>+R22</f>
        <v>0.46181899999998238</v>
      </c>
      <c r="S28" s="150">
        <f>+S22</f>
        <v>-0.15276333333333181</v>
      </c>
      <c r="T28" s="222">
        <f>+T22</f>
        <v>0.23342414666665889</v>
      </c>
      <c r="U28" s="150"/>
      <c r="V28" s="150">
        <f>+V22</f>
        <v>18.085644169999981</v>
      </c>
      <c r="W28" s="150">
        <f>+W22</f>
        <v>-6.2</v>
      </c>
      <c r="X28" s="150">
        <f>+X22</f>
        <v>-1.6891733333333321</v>
      </c>
      <c r="Y28" s="222">
        <f>+Y22</f>
        <v>9.9712199999999811</v>
      </c>
    </row>
    <row r="29" spans="1:26" x14ac:dyDescent="0.25">
      <c r="A29" s="45" t="s">
        <v>11</v>
      </c>
      <c r="B29" s="185">
        <v>-0.92458999999999991</v>
      </c>
      <c r="C29" s="185">
        <v>0.51</v>
      </c>
      <c r="D29" s="185">
        <v>0</v>
      </c>
      <c r="E29" s="226">
        <v>-0.4145899999999999</v>
      </c>
      <c r="F29" s="153"/>
      <c r="G29" s="153">
        <v>0.1582099999999998</v>
      </c>
      <c r="H29" s="153">
        <v>0.6388100000000001</v>
      </c>
      <c r="I29" s="153">
        <v>0</v>
      </c>
      <c r="J29" s="226">
        <v>0.79701999999999984</v>
      </c>
      <c r="K29" s="153"/>
      <c r="L29" s="153">
        <v>3.3020000000000098E-2</v>
      </c>
      <c r="M29" s="153">
        <v>0.57301000000000002</v>
      </c>
      <c r="N29" s="153">
        <v>0</v>
      </c>
      <c r="O29" s="226">
        <v>0.60603000000000007</v>
      </c>
      <c r="P29" s="153"/>
      <c r="Q29" s="153">
        <f>-Q21</f>
        <v>1.2655099999999997</v>
      </c>
      <c r="R29" s="153">
        <f>-R21</f>
        <v>-6.0179999999999838E-2</v>
      </c>
      <c r="S29" s="153">
        <f>-S21</f>
        <v>0</v>
      </c>
      <c r="T29" s="226">
        <f t="shared" ref="T29:T35" si="3">SUM(Q29:S29)</f>
        <v>1.2053299999999998</v>
      </c>
      <c r="U29" s="153"/>
      <c r="V29" s="146">
        <f>+B29+G29+L29+Q29</f>
        <v>0.53214999999999968</v>
      </c>
      <c r="W29" s="146">
        <f>+C29+H29+M29+R29</f>
        <v>1.6616400000000002</v>
      </c>
      <c r="X29" s="146">
        <f>+D29+I29+N29+S29</f>
        <v>0</v>
      </c>
      <c r="Y29" s="226">
        <f>SUM(V29:X29)</f>
        <v>2.1937899999999999</v>
      </c>
    </row>
    <row r="30" spans="1:26" x14ac:dyDescent="0.25">
      <c r="A30" s="45" t="s">
        <v>10</v>
      </c>
      <c r="B30" s="185">
        <v>3.88809</v>
      </c>
      <c r="C30" s="185">
        <v>0.6650600000000001</v>
      </c>
      <c r="D30" s="185">
        <v>0.18186000000000002</v>
      </c>
      <c r="E30" s="226">
        <v>4.7350099999999999</v>
      </c>
      <c r="F30" s="153"/>
      <c r="G30" s="153">
        <v>-0.92976999999998311</v>
      </c>
      <c r="H30" s="153">
        <v>0.59083999999999981</v>
      </c>
      <c r="I30" s="153">
        <v>-0.18274000000000637</v>
      </c>
      <c r="J30" s="226">
        <v>-0.52166999999998975</v>
      </c>
      <c r="K30" s="153"/>
      <c r="L30" s="153">
        <v>-0.16634999999999717</v>
      </c>
      <c r="M30" s="153">
        <v>1.3332900000000001</v>
      </c>
      <c r="N30" s="153">
        <v>8.8000000000636202E-4</v>
      </c>
      <c r="O30" s="226">
        <v>1.1678200000000094</v>
      </c>
      <c r="P30" s="153"/>
      <c r="Q30" s="153">
        <f>-Q18</f>
        <v>3.2702000000000004</v>
      </c>
      <c r="R30" s="153">
        <f t="shared" ref="R30:S30" si="4">-R18</f>
        <v>1.28363</v>
      </c>
      <c r="S30" s="153">
        <f t="shared" si="4"/>
        <v>0</v>
      </c>
      <c r="T30" s="226">
        <f t="shared" si="3"/>
        <v>4.5538300000000005</v>
      </c>
      <c r="U30" s="153"/>
      <c r="V30" s="146">
        <v>6</v>
      </c>
      <c r="W30" s="146">
        <f t="shared" ref="W30:X32" si="5">+C30+H30+M30+R30</f>
        <v>3.8728200000000004</v>
      </c>
      <c r="X30" s="146">
        <f t="shared" si="5"/>
        <v>1.4094628242311558E-17</v>
      </c>
      <c r="Y30" s="226">
        <f>SUM(V30:X30)</f>
        <v>9.8728200000000008</v>
      </c>
    </row>
    <row r="31" spans="1:26" x14ac:dyDescent="0.25">
      <c r="A31" s="45" t="s">
        <v>95</v>
      </c>
      <c r="B31" s="185">
        <v>1.3106820000000008</v>
      </c>
      <c r="C31" s="185">
        <v>0.50561999999999996</v>
      </c>
      <c r="D31" s="185">
        <v>2.2549999999999999</v>
      </c>
      <c r="E31" s="217">
        <v>4.0713020000000002</v>
      </c>
      <c r="F31" s="146"/>
      <c r="G31" s="153">
        <v>1.2566320000000015</v>
      </c>
      <c r="H31" s="153">
        <v>0.50329000000000002</v>
      </c>
      <c r="I31" s="153">
        <v>2.4716300000000002</v>
      </c>
      <c r="J31" s="217">
        <v>4.2315520000000015</v>
      </c>
      <c r="K31" s="146"/>
      <c r="L31" s="153">
        <v>1.651952999999994</v>
      </c>
      <c r="M31" s="153">
        <v>0.5049499999999999</v>
      </c>
      <c r="N31" s="153">
        <v>2.04237</v>
      </c>
      <c r="O31" s="217">
        <v>4.1992729999999936</v>
      </c>
      <c r="P31" s="146"/>
      <c r="Q31" s="153">
        <f>-Q14</f>
        <v>0.98567699999999969</v>
      </c>
      <c r="R31" s="153">
        <f t="shared" ref="R31:S31" si="6">-R14</f>
        <v>0.5041000000000001</v>
      </c>
      <c r="S31" s="153">
        <f t="shared" si="6"/>
        <v>2.3946033333333325</v>
      </c>
      <c r="T31" s="226">
        <f t="shared" si="3"/>
        <v>3.8843803333333322</v>
      </c>
      <c r="U31" s="146"/>
      <c r="V31" s="146">
        <f>+B31+G31+L31+Q31</f>
        <v>5.2049439999999967</v>
      </c>
      <c r="W31" s="146">
        <f t="shared" si="5"/>
        <v>2.01796</v>
      </c>
      <c r="X31" s="146">
        <f t="shared" si="5"/>
        <v>9.1636033333333327</v>
      </c>
      <c r="Y31" s="226">
        <f>SUM(V31:X31)</f>
        <v>16.386507333333327</v>
      </c>
    </row>
    <row r="32" spans="1:26" x14ac:dyDescent="0.25">
      <c r="A32" s="45" t="s">
        <v>150</v>
      </c>
      <c r="B32" s="185">
        <v>9.4477600000000006</v>
      </c>
      <c r="C32" s="185">
        <v>0</v>
      </c>
      <c r="D32" s="185">
        <v>0</v>
      </c>
      <c r="E32" s="217">
        <v>9.4477600000000006</v>
      </c>
      <c r="F32" s="146"/>
      <c r="G32" s="153">
        <v>8.7639499999999995</v>
      </c>
      <c r="H32" s="153">
        <v>0</v>
      </c>
      <c r="I32" s="153">
        <v>0</v>
      </c>
      <c r="J32" s="217">
        <v>8.7639499999999995</v>
      </c>
      <c r="K32" s="146"/>
      <c r="L32" s="153">
        <v>8.2355499999999999</v>
      </c>
      <c r="M32" s="153">
        <v>0</v>
      </c>
      <c r="N32" s="153">
        <v>0</v>
      </c>
      <c r="O32" s="217">
        <v>8.2355499999999999</v>
      </c>
      <c r="P32" s="146"/>
      <c r="Q32" s="153">
        <v>8.5</v>
      </c>
      <c r="R32" s="153"/>
      <c r="S32" s="153"/>
      <c r="T32" s="226">
        <f t="shared" si="3"/>
        <v>8.5</v>
      </c>
      <c r="U32" s="146"/>
      <c r="V32" s="146">
        <v>35</v>
      </c>
      <c r="W32" s="146">
        <f t="shared" si="5"/>
        <v>0</v>
      </c>
      <c r="X32" s="146">
        <f t="shared" si="5"/>
        <v>0</v>
      </c>
      <c r="Y32" s="226">
        <f>SUM(V32:X32)</f>
        <v>35</v>
      </c>
    </row>
    <row r="33" spans="1:25" x14ac:dyDescent="0.25">
      <c r="A33" s="49" t="s">
        <v>86</v>
      </c>
      <c r="B33" s="186">
        <v>6.8691265486362934</v>
      </c>
      <c r="C33" s="186">
        <v>-2.5185565486362926</v>
      </c>
      <c r="D33" s="186">
        <v>3.7181000000000011</v>
      </c>
      <c r="E33" s="222">
        <v>8.0686700000000027</v>
      </c>
      <c r="F33" s="150"/>
      <c r="G33" s="152">
        <v>21.919317435768825</v>
      </c>
      <c r="H33" s="152">
        <v>0.29322306681381272</v>
      </c>
      <c r="I33" s="152">
        <v>6.0435199999999991</v>
      </c>
      <c r="J33" s="222">
        <v>28.256060502582642</v>
      </c>
      <c r="K33" s="150"/>
      <c r="L33" s="152">
        <v>15.110839705594861</v>
      </c>
      <c r="M33" s="152">
        <v>1.3468244818224813</v>
      </c>
      <c r="N33" s="152">
        <v>2.3290499999999992</v>
      </c>
      <c r="O33" s="222">
        <v>18.786714187417342</v>
      </c>
      <c r="P33" s="150"/>
      <c r="Q33" s="152">
        <v>14</v>
      </c>
      <c r="R33" s="152">
        <v>2.2000000000000002</v>
      </c>
      <c r="S33" s="152">
        <v>2.2000000000000002</v>
      </c>
      <c r="T33" s="222">
        <f t="shared" si="3"/>
        <v>18.399999999999999</v>
      </c>
      <c r="U33" s="150"/>
      <c r="V33" s="152">
        <f>SUM(V28:V32)</f>
        <v>64.82273816999998</v>
      </c>
      <c r="W33" s="152">
        <f>SUM(W28:W32)</f>
        <v>1.3524200000000004</v>
      </c>
      <c r="X33" s="152">
        <f>SUM(X28:X32)</f>
        <v>7.4744300000000008</v>
      </c>
      <c r="Y33" s="222">
        <v>73.5</v>
      </c>
    </row>
    <row r="34" spans="1:25" x14ac:dyDescent="0.25">
      <c r="A34" s="72" t="s">
        <v>96</v>
      </c>
      <c r="B34" s="187">
        <v>0</v>
      </c>
      <c r="C34" s="187">
        <v>0</v>
      </c>
      <c r="D34" s="187">
        <v>0</v>
      </c>
      <c r="E34" s="217">
        <v>0</v>
      </c>
      <c r="F34" s="146"/>
      <c r="G34" s="146">
        <v>-6.8579999999999997</v>
      </c>
      <c r="H34" s="146">
        <v>0</v>
      </c>
      <c r="I34" s="146">
        <v>0</v>
      </c>
      <c r="J34" s="217">
        <v>-6.8579999999999997</v>
      </c>
      <c r="K34" s="146"/>
      <c r="L34" s="146">
        <v>0</v>
      </c>
      <c r="M34" s="146">
        <v>0</v>
      </c>
      <c r="N34" s="146">
        <v>0</v>
      </c>
      <c r="O34" s="217">
        <v>0</v>
      </c>
      <c r="P34" s="146"/>
      <c r="Q34" s="146">
        <v>2.2999999999999998</v>
      </c>
      <c r="R34" s="146">
        <v>0</v>
      </c>
      <c r="S34" s="146">
        <v>0</v>
      </c>
      <c r="T34" s="226">
        <f t="shared" si="3"/>
        <v>2.2999999999999998</v>
      </c>
      <c r="U34" s="146"/>
      <c r="V34" s="146">
        <v>-4.5</v>
      </c>
      <c r="W34" s="146">
        <f>+C34+H34+M34+R34</f>
        <v>0</v>
      </c>
      <c r="X34" s="146">
        <f>+D34+I34+N34+S34</f>
        <v>0</v>
      </c>
      <c r="Y34" s="226">
        <f>SUM(V34:X34)</f>
        <v>-4.5</v>
      </c>
    </row>
    <row r="35" spans="1:25" x14ac:dyDescent="0.25">
      <c r="A35" s="73" t="s">
        <v>85</v>
      </c>
      <c r="B35" s="188">
        <v>6.8691265486362934</v>
      </c>
      <c r="C35" s="188">
        <v>-2.5185565486362926</v>
      </c>
      <c r="D35" s="188">
        <v>3.7181000000000011</v>
      </c>
      <c r="E35" s="218">
        <v>8.0686700000000027</v>
      </c>
      <c r="F35" s="147"/>
      <c r="G35" s="147">
        <f>+G33+G34</f>
        <v>15.061317435768824</v>
      </c>
      <c r="H35" s="147">
        <f>+H33+H34</f>
        <v>0.29322306681381272</v>
      </c>
      <c r="I35" s="147">
        <f>+I33+I34</f>
        <v>6.0435199999999991</v>
      </c>
      <c r="J35" s="218">
        <v>21.398060502582641</v>
      </c>
      <c r="K35" s="147"/>
      <c r="L35" s="147">
        <v>15.110839705594861</v>
      </c>
      <c r="M35" s="147">
        <v>1.3468244818224813</v>
      </c>
      <c r="N35" s="147">
        <v>2.3290499999999992</v>
      </c>
      <c r="O35" s="218">
        <v>18.786714187417342</v>
      </c>
      <c r="P35" s="147"/>
      <c r="Q35" s="147">
        <f>+Q33+Q34</f>
        <v>16.3</v>
      </c>
      <c r="R35" s="147">
        <v>2.2000000000000002</v>
      </c>
      <c r="S35" s="147">
        <v>2.2000000000000002</v>
      </c>
      <c r="T35" s="218">
        <f t="shared" si="3"/>
        <v>20.7</v>
      </c>
      <c r="U35" s="147"/>
      <c r="V35" s="147">
        <f>+V33+V34</f>
        <v>60.32273816999998</v>
      </c>
      <c r="W35" s="147">
        <f>+W33+W34</f>
        <v>1.3524200000000004</v>
      </c>
      <c r="X35" s="147">
        <f>+X33+X34</f>
        <v>7.4744300000000008</v>
      </c>
      <c r="Y35" s="218">
        <f>+Y33+Y34</f>
        <v>69</v>
      </c>
    </row>
    <row r="36" spans="1:25" x14ac:dyDescent="0.25">
      <c r="A36" s="70" t="s">
        <v>97</v>
      </c>
      <c r="B36" s="261">
        <v>0.22826483898109073</v>
      </c>
      <c r="C36" s="261">
        <v>-8.2545853909615968E-2</v>
      </c>
      <c r="D36" s="261"/>
      <c r="E36" s="276">
        <v>0.14182360341848066</v>
      </c>
      <c r="F36" s="272"/>
      <c r="G36" s="261">
        <f>+G35/G9</f>
        <v>0.30642431632041456</v>
      </c>
      <c r="H36" s="261">
        <f>+H35/H9</f>
        <v>1.0776975209166496E-2</v>
      </c>
      <c r="I36" s="261"/>
      <c r="J36" s="276">
        <v>0.29137123907362839</v>
      </c>
      <c r="K36" s="272"/>
      <c r="L36" s="261">
        <v>0.34049142114291553</v>
      </c>
      <c r="M36" s="261">
        <v>4.9342182689608598E-2</v>
      </c>
      <c r="N36" s="261"/>
      <c r="O36" s="276">
        <v>0.27682249485265209</v>
      </c>
      <c r="P36" s="272"/>
      <c r="Q36" s="261">
        <v>0.31</v>
      </c>
      <c r="R36" s="261">
        <v>7.0000000000000007E-2</v>
      </c>
      <c r="S36" s="261"/>
      <c r="T36" s="276">
        <v>0.26</v>
      </c>
      <c r="U36" s="272"/>
      <c r="V36" s="261">
        <v>0.34049142114291553</v>
      </c>
      <c r="W36" s="261">
        <v>0.01</v>
      </c>
      <c r="X36" s="261"/>
      <c r="Y36" s="276">
        <v>0.25</v>
      </c>
    </row>
    <row r="37" spans="1:25" x14ac:dyDescent="0.25">
      <c r="A37" s="47" t="s">
        <v>98</v>
      </c>
      <c r="B37" s="262">
        <v>0.31910607300558641</v>
      </c>
      <c r="C37" s="262">
        <v>0.24945822818000071</v>
      </c>
      <c r="D37" s="262"/>
      <c r="E37" s="277">
        <v>0.3701222413376799</v>
      </c>
      <c r="F37" s="273"/>
      <c r="G37" s="262">
        <f>+G11/G9</f>
        <v>0.47289454203658171</v>
      </c>
      <c r="H37" s="262">
        <f>+H11/H9</f>
        <v>0.29832047511989918</v>
      </c>
      <c r="I37" s="262"/>
      <c r="J37" s="277">
        <v>0.41763620954272329</v>
      </c>
      <c r="K37" s="273"/>
      <c r="L37" s="262">
        <v>0.47552702365649246</v>
      </c>
      <c r="M37" s="262">
        <v>0.32361626049619713</v>
      </c>
      <c r="N37" s="262"/>
      <c r="O37" s="277">
        <v>0.46009244714450831</v>
      </c>
      <c r="P37" s="273"/>
      <c r="Q37" s="262">
        <v>0.41</v>
      </c>
      <c r="R37" s="262">
        <v>0.28999999999999998</v>
      </c>
      <c r="S37" s="262"/>
      <c r="T37" s="277">
        <v>0.4</v>
      </c>
      <c r="U37" s="273"/>
      <c r="V37" s="262">
        <v>0.43</v>
      </c>
      <c r="W37" s="262">
        <v>0.28999999999999998</v>
      </c>
      <c r="X37" s="262"/>
      <c r="Y37" s="277">
        <v>0.41</v>
      </c>
    </row>
    <row r="41" spans="1:25" x14ac:dyDescent="0.25">
      <c r="O41" s="310"/>
      <c r="T41" s="310"/>
      <c r="Y41" s="310"/>
    </row>
  </sheetData>
  <mergeCells count="6">
    <mergeCell ref="V6:Y6"/>
    <mergeCell ref="A3:G3"/>
    <mergeCell ref="B6:E6"/>
    <mergeCell ref="G6:J6"/>
    <mergeCell ref="L6:O6"/>
    <mergeCell ref="Q6:T6"/>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4D8C2-CC24-45DE-8430-EE90526E883E}">
  <dimension ref="A2:P28"/>
  <sheetViews>
    <sheetView showGridLines="0" tabSelected="1" zoomScaleNormal="100" workbookViewId="0">
      <selection activeCell="O16" sqref="O16"/>
    </sheetView>
  </sheetViews>
  <sheetFormatPr defaultRowHeight="15" x14ac:dyDescent="0.25"/>
  <cols>
    <col min="1" max="1" width="70" style="131" bestFit="1" customWidth="1"/>
    <col min="2" max="5" width="10.7109375" style="80" customWidth="1"/>
    <col min="6" max="11" width="10.7109375" style="131" customWidth="1"/>
    <col min="12" max="12" width="10.7109375" style="162" customWidth="1"/>
    <col min="13" max="13" width="10.7109375" style="166" customWidth="1"/>
    <col min="14" max="15" width="9.140625" style="162"/>
    <col min="16" max="16" width="10.7109375" style="131" customWidth="1"/>
    <col min="17" max="16384" width="9.140625" style="162"/>
  </cols>
  <sheetData>
    <row r="2" spans="1:16" x14ac:dyDescent="0.25">
      <c r="A2" s="2" t="s">
        <v>0</v>
      </c>
      <c r="B2" s="82"/>
      <c r="C2" s="82"/>
      <c r="D2" s="82"/>
      <c r="E2" s="82"/>
      <c r="F2" s="2"/>
      <c r="G2" s="2"/>
      <c r="H2" s="2"/>
      <c r="I2" s="2"/>
      <c r="J2" s="2"/>
      <c r="K2" s="2"/>
      <c r="P2" s="2"/>
    </row>
    <row r="3" spans="1:16" x14ac:dyDescent="0.25">
      <c r="A3" s="2" t="s">
        <v>146</v>
      </c>
      <c r="B3" s="78"/>
      <c r="C3" s="78"/>
      <c r="D3" s="78"/>
      <c r="E3" s="78"/>
      <c r="F3" s="143"/>
      <c r="G3" s="2"/>
      <c r="H3" s="2"/>
      <c r="I3" s="2"/>
      <c r="J3" s="143"/>
      <c r="K3" s="143"/>
      <c r="P3" s="143"/>
    </row>
    <row r="4" spans="1:16" x14ac:dyDescent="0.25">
      <c r="A4" s="3"/>
      <c r="B4" s="163"/>
      <c r="C4" s="163"/>
      <c r="D4" s="163"/>
      <c r="E4" s="163"/>
      <c r="F4" s="164"/>
      <c r="G4" s="164"/>
      <c r="H4" s="164"/>
      <c r="I4" s="164" t="s">
        <v>1</v>
      </c>
      <c r="J4" s="164"/>
      <c r="K4" s="164"/>
      <c r="P4" s="164"/>
    </row>
    <row r="5" spans="1:16" x14ac:dyDescent="0.25">
      <c r="A5" s="4"/>
      <c r="B5" s="79"/>
      <c r="C5" s="79"/>
      <c r="D5" s="79"/>
      <c r="E5" s="79"/>
      <c r="F5" s="145"/>
      <c r="G5" s="4"/>
      <c r="H5" s="4"/>
      <c r="I5" s="145"/>
      <c r="J5" s="145"/>
      <c r="K5" s="145"/>
      <c r="P5" s="145"/>
    </row>
    <row r="6" spans="1:16" x14ac:dyDescent="0.25">
      <c r="A6" s="5" t="s">
        <v>147</v>
      </c>
      <c r="B6" s="6" t="s">
        <v>2</v>
      </c>
      <c r="C6" s="6" t="s">
        <v>111</v>
      </c>
      <c r="D6" s="6" t="s">
        <v>112</v>
      </c>
      <c r="E6" s="6" t="s">
        <v>113</v>
      </c>
      <c r="F6" s="139" t="s">
        <v>108</v>
      </c>
      <c r="G6" s="6" t="s">
        <v>110</v>
      </c>
      <c r="H6" s="6" t="s">
        <v>114</v>
      </c>
      <c r="I6" s="6" t="s">
        <v>115</v>
      </c>
      <c r="J6" s="6" t="s">
        <v>116</v>
      </c>
      <c r="K6" s="139" t="s">
        <v>109</v>
      </c>
      <c r="L6" s="229" t="s">
        <v>151</v>
      </c>
      <c r="M6" s="6" t="s">
        <v>156</v>
      </c>
      <c r="N6" s="6" t="s">
        <v>159</v>
      </c>
      <c r="O6" s="6" t="s">
        <v>181</v>
      </c>
      <c r="P6" s="139" t="s">
        <v>182</v>
      </c>
    </row>
    <row r="7" spans="1:16" x14ac:dyDescent="0.25">
      <c r="F7" s="50"/>
      <c r="G7" s="80"/>
      <c r="H7" s="80"/>
      <c r="I7" s="80"/>
      <c r="K7" s="50"/>
      <c r="L7" s="80"/>
      <c r="M7" s="131"/>
      <c r="N7" s="131"/>
      <c r="O7" s="131"/>
      <c r="P7" s="50"/>
    </row>
    <row r="8" spans="1:16" x14ac:dyDescent="0.25">
      <c r="A8" s="44" t="s">
        <v>86</v>
      </c>
      <c r="B8" s="129">
        <v>11.667147999999989</v>
      </c>
      <c r="C8" s="129">
        <v>12.183513220665484</v>
      </c>
      <c r="D8" s="129">
        <v>21.839491272638966</v>
      </c>
      <c r="E8" s="129">
        <v>10.953976992667391</v>
      </c>
      <c r="F8" s="200">
        <v>56.643248583389003</v>
      </c>
      <c r="G8" s="129">
        <v>5.881661922162392</v>
      </c>
      <c r="H8" s="129">
        <v>19.048567510438371</v>
      </c>
      <c r="I8" s="129">
        <v>12.356797676919651</v>
      </c>
      <c r="J8" s="198">
        <v>6.0161970861539338</v>
      </c>
      <c r="K8" s="317">
        <v>43.303224195674353</v>
      </c>
      <c r="L8" s="129">
        <v>8.0624199999999959</v>
      </c>
      <c r="M8" s="128">
        <v>28.256060502582638</v>
      </c>
      <c r="N8" s="128">
        <v>18.786714187417338</v>
      </c>
      <c r="O8" s="128">
        <v>18.399999999999999</v>
      </c>
      <c r="P8" s="317">
        <f>SUM(L8:O8)</f>
        <v>73.505194689999968</v>
      </c>
    </row>
    <row r="9" spans="1:16" x14ac:dyDescent="0.25">
      <c r="A9" s="165" t="s">
        <v>139</v>
      </c>
      <c r="B9" s="201">
        <v>0.98799999999999999</v>
      </c>
      <c r="C9" s="201">
        <v>5.3832060000000004</v>
      </c>
      <c r="D9" s="201">
        <v>4.9822209999999991</v>
      </c>
      <c r="E9" s="93">
        <v>10.108981039999998</v>
      </c>
      <c r="F9" s="202">
        <v>21.46240804</v>
      </c>
      <c r="G9" s="201">
        <v>0.90300000000000002</v>
      </c>
      <c r="H9" s="201">
        <v>0.32933181999999989</v>
      </c>
      <c r="I9" s="201">
        <v>2.2996681800000003</v>
      </c>
      <c r="J9" s="198">
        <v>1.18767</v>
      </c>
      <c r="K9" s="206">
        <v>3.7196700000000003</v>
      </c>
      <c r="L9" s="201">
        <v>0</v>
      </c>
      <c r="M9" s="263">
        <v>-6.8579999999999997</v>
      </c>
      <c r="N9" s="263">
        <v>0</v>
      </c>
      <c r="O9" s="263">
        <v>2.4</v>
      </c>
      <c r="P9" s="206">
        <f>SUM(L9:O9)</f>
        <v>-4.4580000000000002</v>
      </c>
    </row>
    <row r="10" spans="1:16" x14ac:dyDescent="0.25">
      <c r="A10" s="135" t="s">
        <v>85</v>
      </c>
      <c r="B10" s="203">
        <v>12.655147999999988</v>
      </c>
      <c r="C10" s="203">
        <v>17.566719220665483</v>
      </c>
      <c r="D10" s="203">
        <v>26.821712272638965</v>
      </c>
      <c r="E10" s="203">
        <v>21.062958032667389</v>
      </c>
      <c r="F10" s="204">
        <v>78.105656623388995</v>
      </c>
      <c r="G10" s="203">
        <v>6.7846619221623925</v>
      </c>
      <c r="H10" s="203">
        <v>19.377899330438371</v>
      </c>
      <c r="I10" s="203">
        <v>14.656465856919652</v>
      </c>
      <c r="J10" s="130">
        <v>7.20386708615393</v>
      </c>
      <c r="K10" s="204">
        <v>48.022894195674347</v>
      </c>
      <c r="L10" s="203">
        <f>+L8+L9</f>
        <v>8.0624199999999959</v>
      </c>
      <c r="M10" s="203">
        <f>+M8+M9</f>
        <v>21.398060502582638</v>
      </c>
      <c r="N10" s="203">
        <f>+N8+N9</f>
        <v>18.786714187417338</v>
      </c>
      <c r="O10" s="203">
        <v>20.7</v>
      </c>
      <c r="P10" s="204">
        <f>+P8+P9</f>
        <v>69.047194689999969</v>
      </c>
    </row>
    <row r="11" spans="1:16" x14ac:dyDescent="0.25">
      <c r="B11" s="191"/>
      <c r="C11" s="191"/>
      <c r="D11" s="191"/>
      <c r="E11" s="191"/>
      <c r="F11" s="193"/>
      <c r="G11" s="191"/>
      <c r="H11" s="191"/>
      <c r="I11" s="191"/>
      <c r="J11" s="191"/>
      <c r="K11" s="193"/>
      <c r="L11" s="191"/>
      <c r="M11" s="264"/>
      <c r="N11" s="264"/>
      <c r="O11" s="264"/>
      <c r="P11" s="193"/>
    </row>
    <row r="12" spans="1:16" x14ac:dyDescent="0.25">
      <c r="A12" s="20"/>
      <c r="B12" s="191"/>
      <c r="C12" s="191"/>
      <c r="D12" s="191"/>
      <c r="E12" s="191"/>
      <c r="F12" s="193"/>
      <c r="G12" s="191"/>
      <c r="H12" s="191"/>
      <c r="I12" s="191"/>
      <c r="J12" s="191"/>
      <c r="K12" s="193"/>
      <c r="L12" s="191"/>
      <c r="M12" s="264"/>
      <c r="N12" s="264"/>
      <c r="O12" s="264"/>
      <c r="P12" s="193"/>
    </row>
    <row r="13" spans="1:16" x14ac:dyDescent="0.25">
      <c r="A13" s="138" t="s">
        <v>139</v>
      </c>
      <c r="B13" s="191"/>
      <c r="C13" s="191"/>
      <c r="D13" s="191"/>
      <c r="E13" s="191"/>
      <c r="F13" s="193"/>
      <c r="G13" s="191"/>
      <c r="H13" s="191"/>
      <c r="I13" s="191"/>
      <c r="J13" s="191"/>
      <c r="K13" s="193"/>
      <c r="L13" s="191"/>
      <c r="M13" s="264"/>
      <c r="N13" s="264"/>
      <c r="O13" s="264"/>
      <c r="P13" s="193"/>
    </row>
    <row r="14" spans="1:16" x14ac:dyDescent="0.25">
      <c r="A14" s="5" t="s">
        <v>130</v>
      </c>
      <c r="B14" s="194"/>
      <c r="C14" s="194"/>
      <c r="D14" s="194"/>
      <c r="E14" s="194"/>
      <c r="F14" s="195"/>
      <c r="G14" s="194"/>
      <c r="H14" s="194"/>
      <c r="I14" s="194"/>
      <c r="J14" s="196"/>
      <c r="K14" s="195"/>
      <c r="L14" s="194"/>
      <c r="M14" s="196"/>
      <c r="N14" s="196"/>
      <c r="O14" s="196"/>
      <c r="P14" s="195"/>
    </row>
    <row r="15" spans="1:16" x14ac:dyDescent="0.25">
      <c r="A15" s="136" t="s">
        <v>140</v>
      </c>
      <c r="B15" s="197">
        <v>0.98799999999999999</v>
      </c>
      <c r="C15" s="197">
        <v>-1.5472127100000002</v>
      </c>
      <c r="D15" s="197">
        <v>-0.42978728999999988</v>
      </c>
      <c r="E15" s="198">
        <v>-6.3E-2</v>
      </c>
      <c r="F15" s="205">
        <v>-1.052</v>
      </c>
      <c r="G15" s="197"/>
      <c r="H15" s="197"/>
      <c r="I15" s="197">
        <v>-0.42799999999999999</v>
      </c>
      <c r="J15" s="199">
        <v>0</v>
      </c>
      <c r="K15" s="206">
        <v>-0.42799999999999999</v>
      </c>
      <c r="L15" s="197">
        <v>0</v>
      </c>
      <c r="M15" s="265">
        <v>0</v>
      </c>
      <c r="N15" s="265">
        <v>0</v>
      </c>
      <c r="O15" s="265">
        <v>0</v>
      </c>
      <c r="P15" s="206">
        <f t="shared" ref="P15:P20" si="0">SUM(L15:O15)</f>
        <v>0</v>
      </c>
    </row>
    <row r="16" spans="1:16" x14ac:dyDescent="0.25">
      <c r="A16" s="137" t="s">
        <v>141</v>
      </c>
      <c r="B16" s="197"/>
      <c r="C16" s="197">
        <v>0.590935192</v>
      </c>
      <c r="D16" s="197">
        <v>0</v>
      </c>
      <c r="E16" s="198">
        <v>-0.22893519200000004</v>
      </c>
      <c r="F16" s="205">
        <v>0.36199999999999999</v>
      </c>
      <c r="G16" s="197"/>
      <c r="H16" s="197"/>
      <c r="I16" s="197">
        <v>1.62</v>
      </c>
      <c r="J16" s="199">
        <v>1.0609999999999999</v>
      </c>
      <c r="K16" s="206">
        <v>2.681</v>
      </c>
      <c r="L16" s="197">
        <v>0</v>
      </c>
      <c r="M16" s="265">
        <v>0</v>
      </c>
      <c r="N16" s="265">
        <v>0</v>
      </c>
      <c r="O16" s="265">
        <v>1.3</v>
      </c>
      <c r="P16" s="206">
        <f t="shared" si="0"/>
        <v>1.3</v>
      </c>
    </row>
    <row r="17" spans="1:16" x14ac:dyDescent="0.25">
      <c r="A17" s="136" t="s">
        <v>142</v>
      </c>
      <c r="B17" s="197"/>
      <c r="C17" s="197">
        <v>0.30859999999999965</v>
      </c>
      <c r="D17" s="197">
        <v>1.0974000000000002</v>
      </c>
      <c r="E17" s="198">
        <v>0.749</v>
      </c>
      <c r="F17" s="205">
        <v>2.1549999999999998</v>
      </c>
      <c r="G17" s="197">
        <v>0.90300000000000002</v>
      </c>
      <c r="H17" s="197">
        <v>0.32900000000000001</v>
      </c>
      <c r="I17" s="197">
        <v>1.1080000000000001</v>
      </c>
      <c r="J17" s="199">
        <v>0.127</v>
      </c>
      <c r="K17" s="206">
        <v>2.4670000000000001</v>
      </c>
      <c r="L17" s="197">
        <v>0</v>
      </c>
      <c r="M17" s="265">
        <v>0</v>
      </c>
      <c r="N17" s="265">
        <v>0</v>
      </c>
      <c r="O17" s="265">
        <v>0</v>
      </c>
      <c r="P17" s="206">
        <f t="shared" si="0"/>
        <v>0</v>
      </c>
    </row>
    <row r="18" spans="1:16" x14ac:dyDescent="0.25">
      <c r="A18" s="137" t="s">
        <v>143</v>
      </c>
      <c r="B18" s="197"/>
      <c r="C18" s="197">
        <v>6.0308946999999966</v>
      </c>
      <c r="D18" s="197">
        <v>4.3141053000000005</v>
      </c>
      <c r="E18" s="198">
        <v>6.6710000000000003</v>
      </c>
      <c r="F18" s="205">
        <v>17.015999999999998</v>
      </c>
      <c r="G18" s="197"/>
      <c r="H18" s="197"/>
      <c r="I18" s="197">
        <v>0</v>
      </c>
      <c r="J18" s="199">
        <v>0</v>
      </c>
      <c r="K18" s="206">
        <v>0</v>
      </c>
      <c r="L18" s="197">
        <v>0</v>
      </c>
      <c r="M18" s="265">
        <v>0</v>
      </c>
      <c r="N18" s="265">
        <v>0</v>
      </c>
      <c r="O18" s="265">
        <v>0</v>
      </c>
      <c r="P18" s="206">
        <f t="shared" si="0"/>
        <v>0</v>
      </c>
    </row>
    <row r="19" spans="1:16" x14ac:dyDescent="0.25">
      <c r="A19" s="136" t="s">
        <v>144</v>
      </c>
      <c r="B19" s="197"/>
      <c r="C19" s="197">
        <v>0</v>
      </c>
      <c r="D19" s="197">
        <v>0</v>
      </c>
      <c r="E19" s="198">
        <v>2.9809999999999999</v>
      </c>
      <c r="F19" s="205">
        <v>2.9809999999999999</v>
      </c>
      <c r="G19" s="197"/>
      <c r="H19" s="197"/>
      <c r="I19" s="197">
        <v>0</v>
      </c>
      <c r="J19" s="199">
        <v>0</v>
      </c>
      <c r="K19" s="206">
        <v>0</v>
      </c>
      <c r="L19" s="197">
        <v>0</v>
      </c>
      <c r="M19" s="265">
        <v>0</v>
      </c>
      <c r="N19" s="265">
        <v>0</v>
      </c>
      <c r="O19" s="265">
        <v>0</v>
      </c>
      <c r="P19" s="206">
        <f t="shared" si="0"/>
        <v>0</v>
      </c>
    </row>
    <row r="20" spans="1:16" x14ac:dyDescent="0.25">
      <c r="A20" s="136" t="s">
        <v>158</v>
      </c>
      <c r="B20" s="197">
        <v>0</v>
      </c>
      <c r="C20" s="197">
        <v>0</v>
      </c>
      <c r="D20" s="197">
        <v>0</v>
      </c>
      <c r="E20" s="198">
        <v>0</v>
      </c>
      <c r="F20" s="205">
        <v>0</v>
      </c>
      <c r="G20" s="197">
        <v>0</v>
      </c>
      <c r="H20" s="197">
        <v>0</v>
      </c>
      <c r="I20" s="197">
        <v>0</v>
      </c>
      <c r="J20" s="199">
        <v>0</v>
      </c>
      <c r="K20" s="206">
        <v>0</v>
      </c>
      <c r="L20" s="197">
        <v>0</v>
      </c>
      <c r="M20" s="265">
        <v>-6.85</v>
      </c>
      <c r="N20" s="265">
        <v>0</v>
      </c>
      <c r="O20" s="265">
        <v>1.04</v>
      </c>
      <c r="P20" s="206">
        <f t="shared" si="0"/>
        <v>-5.81</v>
      </c>
    </row>
    <row r="21" spans="1:16" x14ac:dyDescent="0.25">
      <c r="A21" s="135" t="s">
        <v>145</v>
      </c>
      <c r="B21" s="147">
        <v>0.98799999999999999</v>
      </c>
      <c r="C21" s="147">
        <v>5.3832171819999957</v>
      </c>
      <c r="D21" s="147">
        <v>4.9817180100000007</v>
      </c>
      <c r="E21" s="147">
        <v>10.109064807999999</v>
      </c>
      <c r="F21" s="147">
        <v>21.461999999999996</v>
      </c>
      <c r="G21" s="147">
        <v>0.90300000000000002</v>
      </c>
      <c r="H21" s="147">
        <v>0.32900000000000001</v>
      </c>
      <c r="I21" s="147">
        <v>2.3000000000000003</v>
      </c>
      <c r="J21" s="147">
        <v>1.1879999999999999</v>
      </c>
      <c r="K21" s="147">
        <v>4.72</v>
      </c>
      <c r="L21" s="147">
        <v>0</v>
      </c>
      <c r="M21" s="147">
        <v>-6.8579999999999997</v>
      </c>
      <c r="N21" s="147">
        <v>0</v>
      </c>
      <c r="O21" s="147">
        <f>SUM(O15:O20)</f>
        <v>2.34</v>
      </c>
      <c r="P21" s="147">
        <f>SUM(P15:P20)</f>
        <v>-4.51</v>
      </c>
    </row>
    <row r="22" spans="1:16" x14ac:dyDescent="0.25">
      <c r="B22" s="140"/>
      <c r="C22" s="140"/>
      <c r="D22" s="140"/>
      <c r="E22" s="140"/>
      <c r="F22" s="140"/>
      <c r="G22" s="140"/>
      <c r="H22" s="140"/>
      <c r="I22" s="140"/>
      <c r="J22" s="140"/>
      <c r="K22" s="140"/>
      <c r="P22" s="140"/>
    </row>
    <row r="23" spans="1:16" x14ac:dyDescent="0.25">
      <c r="G23" s="7"/>
      <c r="H23" s="7"/>
      <c r="I23" s="7"/>
    </row>
    <row r="24" spans="1:16" x14ac:dyDescent="0.25">
      <c r="G24" s="7"/>
      <c r="H24" s="7"/>
      <c r="I24" s="7"/>
    </row>
    <row r="25" spans="1:16" x14ac:dyDescent="0.25">
      <c r="G25" s="7"/>
      <c r="H25" s="7"/>
      <c r="I25" s="7"/>
    </row>
    <row r="26" spans="1:16" x14ac:dyDescent="0.25">
      <c r="G26" s="7"/>
      <c r="H26" s="7"/>
      <c r="I26" s="7"/>
    </row>
    <row r="27" spans="1:16" x14ac:dyDescent="0.25">
      <c r="G27" s="7"/>
      <c r="H27" s="7"/>
      <c r="I27" s="7"/>
    </row>
    <row r="28" spans="1:16" x14ac:dyDescent="0.25">
      <c r="G28" s="7"/>
      <c r="H28" s="7"/>
      <c r="I28" s="7"/>
    </row>
  </sheetData>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E9319-487B-4B6C-B51C-537B455A1EA6}">
  <dimension ref="B2:F18"/>
  <sheetViews>
    <sheetView showGridLines="0" zoomScaleNormal="100" workbookViewId="0"/>
  </sheetViews>
  <sheetFormatPr defaultRowHeight="15.75" x14ac:dyDescent="0.25"/>
  <cols>
    <col min="1" max="1" width="2.85546875" style="132" customWidth="1"/>
    <col min="2" max="2" width="48.5703125" style="132" customWidth="1"/>
    <col min="3" max="16384" width="9.140625" style="132"/>
  </cols>
  <sheetData>
    <row r="2" spans="2:6" x14ac:dyDescent="0.25">
      <c r="B2"/>
    </row>
    <row r="5" spans="2:6" ht="21" x14ac:dyDescent="0.35">
      <c r="B5" s="167" t="s">
        <v>133</v>
      </c>
      <c r="C5" s="133"/>
      <c r="D5" s="133"/>
      <c r="E5" s="133"/>
      <c r="F5" s="133"/>
    </row>
    <row r="6" spans="2:6" ht="21" x14ac:dyDescent="0.35">
      <c r="B6" s="168" t="s">
        <v>134</v>
      </c>
      <c r="C6" s="133"/>
      <c r="D6" s="133"/>
      <c r="E6" s="133"/>
      <c r="F6" s="133"/>
    </row>
    <row r="7" spans="2:6" ht="21" x14ac:dyDescent="0.35">
      <c r="B7" s="168" t="s">
        <v>135</v>
      </c>
      <c r="C7" s="133"/>
      <c r="D7" s="133"/>
      <c r="E7" s="133"/>
      <c r="F7" s="133"/>
    </row>
    <row r="8" spans="2:6" ht="21" x14ac:dyDescent="0.35">
      <c r="B8" s="169" t="s">
        <v>136</v>
      </c>
      <c r="C8" s="133"/>
      <c r="D8" s="133"/>
      <c r="E8" s="133"/>
      <c r="F8" s="133"/>
    </row>
    <row r="9" spans="2:6" ht="21" x14ac:dyDescent="0.35">
      <c r="B9" s="170"/>
      <c r="C9" s="133"/>
      <c r="D9" s="133"/>
      <c r="E9" s="133"/>
      <c r="F9" s="133"/>
    </row>
    <row r="10" spans="2:6" ht="21" x14ac:dyDescent="0.35">
      <c r="B10" s="171" t="s">
        <v>132</v>
      </c>
      <c r="C10" s="133"/>
      <c r="D10" s="133"/>
      <c r="E10" s="133"/>
      <c r="F10" s="133"/>
    </row>
    <row r="11" spans="2:6" ht="21" x14ac:dyDescent="0.35">
      <c r="B11" s="134" t="s">
        <v>137</v>
      </c>
      <c r="C11" s="133"/>
      <c r="D11" s="133"/>
      <c r="E11" s="133"/>
      <c r="F11" s="133"/>
    </row>
    <row r="12" spans="2:6" ht="21" x14ac:dyDescent="0.35">
      <c r="B12" s="133"/>
      <c r="C12" s="133"/>
      <c r="D12" s="133"/>
      <c r="E12" s="133"/>
      <c r="F12" s="133"/>
    </row>
    <row r="13" spans="2:6" ht="21" x14ac:dyDescent="0.35">
      <c r="B13" s="133" t="s">
        <v>138</v>
      </c>
      <c r="C13" s="133"/>
      <c r="D13" s="133"/>
      <c r="E13" s="133"/>
      <c r="F13" s="133"/>
    </row>
    <row r="14" spans="2:6" ht="21" x14ac:dyDescent="0.35">
      <c r="B14" s="133"/>
      <c r="C14" s="133"/>
      <c r="D14" s="133"/>
      <c r="E14" s="133"/>
      <c r="F14" s="133"/>
    </row>
    <row r="15" spans="2:6" ht="21" x14ac:dyDescent="0.35">
      <c r="B15" s="133"/>
      <c r="C15" s="133"/>
      <c r="D15" s="133"/>
      <c r="E15" s="133"/>
      <c r="F15" s="133"/>
    </row>
    <row r="16" spans="2:6" ht="21" x14ac:dyDescent="0.35">
      <c r="B16" s="133"/>
      <c r="C16" s="133"/>
      <c r="D16" s="133"/>
      <c r="E16" s="133"/>
      <c r="F16" s="133"/>
    </row>
    <row r="17" spans="2:6" ht="21" x14ac:dyDescent="0.35">
      <c r="B17" s="133"/>
      <c r="C17" s="133"/>
      <c r="D17" s="133"/>
      <c r="E17" s="133"/>
      <c r="F17" s="133"/>
    </row>
    <row r="18" spans="2:6" ht="21" x14ac:dyDescent="0.35">
      <c r="B18" s="133"/>
      <c r="C18" s="133"/>
      <c r="D18" s="133"/>
      <c r="E18" s="133"/>
      <c r="F18" s="133"/>
    </row>
  </sheetData>
  <hyperlinks>
    <hyperlink ref="B8" r:id="rId1" xr:uid="{EBC9B6E6-ECBC-4941-B72D-F561E4EB1298}"/>
    <hyperlink ref="B11" r:id="rId2" xr:uid="{83599D48-5ED7-4FA1-B1F3-22A9772E3882}"/>
  </hyperlinks>
  <pageMargins left="0.7" right="0.7" top="0.75" bottom="0.75" header="0.3" footer="0.3"/>
  <pageSetup paperSize="9" orientation="portrait" verticalDpi="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Profit &amp; Loss</vt:lpstr>
      <vt:lpstr>Balance Sheet</vt:lpstr>
      <vt:lpstr>Cash Flow</vt:lpstr>
      <vt:lpstr>Segments 2020</vt:lpstr>
      <vt:lpstr>Segments 2021</vt:lpstr>
      <vt:lpstr>Segments 2022</vt:lpstr>
      <vt:lpstr>APM</vt:lpstr>
      <vt:lpstr>Contact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Sunniva Kopperstad</dc:creator>
  <cp:lastModifiedBy>Carl Bachke</cp:lastModifiedBy>
  <dcterms:created xsi:type="dcterms:W3CDTF">2022-02-02T08:15:36Z</dcterms:created>
  <dcterms:modified xsi:type="dcterms:W3CDTF">2023-02-14T17:02:54Z</dcterms:modified>
</cp:coreProperties>
</file>